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510" activeTab="0"/>
  </bookViews>
  <sheets>
    <sheet name="REG2010" sheetId="1" r:id="rId1"/>
  </sheets>
  <definedNames>
    <definedName name="_Fill" hidden="1">'REG2010'!$A$8:$A$52</definedName>
    <definedName name="_xlnm.Print_Area" localSheetId="0">'REG2010'!$A$1:$AV$47</definedName>
    <definedName name="_xlnm.Print_Area">'REG2010'!$A$1:$AT$32</definedName>
    <definedName name="Area_stampa_MI" localSheetId="0">'REG2010'!$A$1:$AW$40</definedName>
    <definedName name="AREA_STAMPA_MI">'REG2010'!$A$1:$AW$40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<sst xmlns="http://schemas.openxmlformats.org/spreadsheetml/2006/main" count="118" uniqueCount="94">
  <si>
    <t>COMUNE DI SANTERAMO IN COLLE</t>
  </si>
  <si>
    <t>PROVINCIA DI BARI</t>
  </si>
  <si>
    <t>SEZ</t>
  </si>
  <si>
    <t>ISCRITTI</t>
  </si>
  <si>
    <t>VOTANTI</t>
  </si>
  <si>
    <t>VOTI VALIDI</t>
  </si>
  <si>
    <t>TOTALE</t>
  </si>
  <si>
    <t>VOTI</t>
  </si>
  <si>
    <t>SCHEDE</t>
  </si>
  <si>
    <t xml:space="preserve">               </t>
  </si>
  <si>
    <t xml:space="preserve"> </t>
  </si>
  <si>
    <t xml:space="preserve">     </t>
  </si>
  <si>
    <t>BIANCHE</t>
  </si>
  <si>
    <t>SCR</t>
  </si>
  <si>
    <t>M</t>
  </si>
  <si>
    <t>F</t>
  </si>
  <si>
    <t>T</t>
  </si>
  <si>
    <t>VALIDI</t>
  </si>
  <si>
    <t>TOT.</t>
  </si>
  <si>
    <t xml:space="preserve"> %</t>
  </si>
  <si>
    <t>PRESIDENTI REGIONALI</t>
  </si>
  <si>
    <t xml:space="preserve">SCHEDE </t>
  </si>
  <si>
    <t>NON VAL.</t>
  </si>
  <si>
    <t xml:space="preserve">TOTALE </t>
  </si>
  <si>
    <t>VALIDE</t>
  </si>
  <si>
    <t>DIFFERENZA</t>
  </si>
  <si>
    <t>VERIFICA</t>
  </si>
  <si>
    <t>SOLO</t>
  </si>
  <si>
    <t>PRESIDENTE</t>
  </si>
  <si>
    <t>CON VOTI</t>
  </si>
  <si>
    <t>P.NON AS.</t>
  </si>
  <si>
    <t>PROVV.</t>
  </si>
  <si>
    <t>NON ASS.</t>
  </si>
  <si>
    <t>PENS</t>
  </si>
  <si>
    <t>PD</t>
  </si>
  <si>
    <t>VOTI VALIDI PER LISTE PROVINCIALI</t>
  </si>
  <si>
    <t>PARTITO DEMOCRATICO</t>
  </si>
  <si>
    <t>PUGLIA</t>
  </si>
  <si>
    <t>NULLE</t>
  </si>
  <si>
    <t>ELEZIONI REGIONALI DEL 31/5/2015</t>
  </si>
  <si>
    <t xml:space="preserve">                              CANDIDATI PRESIDENTI</t>
  </si>
  <si>
    <t>ANTONELLA LARICCHIA</t>
  </si>
  <si>
    <t>ADRIANA POLI BORTONE</t>
  </si>
  <si>
    <t>MICHELE RIZZI</t>
  </si>
  <si>
    <t>GREGORIO MARIGGIO'</t>
  </si>
  <si>
    <t>RICCARDO ROSSI</t>
  </si>
  <si>
    <t>FRANCESCO SCHITTULLI</t>
  </si>
  <si>
    <t>MICHELE EMILIANO</t>
  </si>
  <si>
    <t>CINQUE STELLE</t>
  </si>
  <si>
    <t>FORZA ITALIA</t>
  </si>
  <si>
    <t>PARTITO LIBERALE ITALIANO</t>
  </si>
  <si>
    <t>PUGLIA NAZIONALE</t>
  </si>
  <si>
    <t>NOI CON SALVINI</t>
  </si>
  <si>
    <t>PARTITO ALTERNATIVA COM.STA</t>
  </si>
  <si>
    <t>FEDERAZIONE DEI VERDI</t>
  </si>
  <si>
    <t>L'ALTRA PUGLIA</t>
  </si>
  <si>
    <t>OLTRE CON FITTO</t>
  </si>
  <si>
    <t>MOV. POL. SCHITTULLI-AREA POP</t>
  </si>
  <si>
    <t>FRATELLI D'ITALIA - A. N.</t>
  </si>
  <si>
    <t>NOI A SINISTRA PER LA PUGLIA</t>
  </si>
  <si>
    <t>EMILIANO SINDACO DI PUGLIA</t>
  </si>
  <si>
    <t>PENSIONATI E INVALIDI GIOVANI INSIEM</t>
  </si>
  <si>
    <t>POPOLARI</t>
  </si>
  <si>
    <t>PARTITO COMUNISTA D'ITALIA</t>
  </si>
  <si>
    <t>LA PUGLIA CON EMILIANO</t>
  </si>
  <si>
    <t>POPOLARI PER L'ITALIA</t>
  </si>
  <si>
    <t>LARICCHIA</t>
  </si>
  <si>
    <t>GRILLO</t>
  </si>
  <si>
    <t>F.I.</t>
  </si>
  <si>
    <t>PLI</t>
  </si>
  <si>
    <t>P.N.</t>
  </si>
  <si>
    <t>SALVIN</t>
  </si>
  <si>
    <t>P.A.C.</t>
  </si>
  <si>
    <t>F.VERDI</t>
  </si>
  <si>
    <t>FITTO</t>
  </si>
  <si>
    <t>SCITT.</t>
  </si>
  <si>
    <t>F.ITAL.</t>
  </si>
  <si>
    <t>SINIST.</t>
  </si>
  <si>
    <t>EMIL</t>
  </si>
  <si>
    <t>POPOL</t>
  </si>
  <si>
    <t>PCI</t>
  </si>
  <si>
    <t>POP IT</t>
  </si>
  <si>
    <t>BORTONI</t>
  </si>
  <si>
    <t>POLI</t>
  </si>
  <si>
    <t>RIZZI</t>
  </si>
  <si>
    <t>MARIGGIO'</t>
  </si>
  <si>
    <t>ROSSI</t>
  </si>
  <si>
    <t>SCHITTULLI</t>
  </si>
  <si>
    <t>EMILIANO</t>
  </si>
  <si>
    <t>ANTONELLA</t>
  </si>
  <si>
    <t>MICHELE</t>
  </si>
  <si>
    <t>GREGORIO</t>
  </si>
  <si>
    <t>RICCARDO</t>
  </si>
  <si>
    <t>FRANCESCO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</si>
</sst>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b/>
      <sz val="15"/>
      <name val="Courier"/>
      <family val="3"/>
    </font>
    <font>
      <sz val="1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5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 quotePrefix="1">
      <alignment horizontal="left"/>
      <protection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 horizontal="centerContinuous"/>
      <protection/>
    </xf>
    <xf numFmtId="0" fontId="5" fillId="0" borderId="19" xfId="0" applyFont="1" applyBorder="1" applyAlignment="1">
      <alignment horizontal="centerContinuous"/>
    </xf>
    <xf numFmtId="0" fontId="5" fillId="0" borderId="22" xfId="0" applyFont="1" applyBorder="1" applyAlignment="1" applyProtection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>
      <alignment/>
    </xf>
    <xf numFmtId="0" fontId="5" fillId="0" borderId="27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 quotePrefix="1">
      <alignment horizontal="center"/>
      <protection/>
    </xf>
    <xf numFmtId="0" fontId="6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28" xfId="0" applyFont="1" applyBorder="1" applyAlignment="1">
      <alignment/>
    </xf>
    <xf numFmtId="0" fontId="5" fillId="0" borderId="3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6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6" xfId="0" applyFont="1" applyBorder="1" applyAlignment="1" applyProtection="1">
      <alignment horizontal="centerContinuous"/>
      <protection/>
    </xf>
    <xf numFmtId="0" fontId="5" fillId="0" borderId="36" xfId="0" applyFont="1" applyBorder="1" applyAlignment="1">
      <alignment horizontal="centerContinuous"/>
    </xf>
    <xf numFmtId="0" fontId="5" fillId="0" borderId="39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/>
      <protection/>
    </xf>
    <xf numFmtId="0" fontId="0" fillId="0" borderId="41" xfId="0" applyBorder="1" applyAlignment="1">
      <alignment/>
    </xf>
    <xf numFmtId="2" fontId="5" fillId="0" borderId="30" xfId="0" applyNumberFormat="1" applyFont="1" applyBorder="1" applyAlignment="1" applyProtection="1">
      <alignment/>
      <protection/>
    </xf>
    <xf numFmtId="2" fontId="5" fillId="0" borderId="31" xfId="0" applyNumberFormat="1" applyFont="1" applyBorder="1" applyAlignment="1" applyProtection="1">
      <alignment/>
      <protection/>
    </xf>
    <xf numFmtId="2" fontId="5" fillId="0" borderId="32" xfId="0" applyNumberFormat="1" applyFont="1" applyBorder="1" applyAlignment="1" applyProtection="1">
      <alignment/>
      <protection/>
    </xf>
    <xf numFmtId="2" fontId="5" fillId="0" borderId="36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40" xfId="0" applyNumberFormat="1" applyFont="1" applyBorder="1" applyAlignment="1" applyProtection="1">
      <alignment/>
      <protection/>
    </xf>
    <xf numFmtId="2" fontId="5" fillId="0" borderId="42" xfId="0" applyNumberFormat="1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4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18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>
      <alignment horizontal="center"/>
    </xf>
    <xf numFmtId="0" fontId="0" fillId="0" borderId="36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A48"/>
  <sheetViews>
    <sheetView showGridLines="0" tabSelected="1" zoomScale="75" zoomScaleNormal="75" zoomScaleSheetLayoutView="100" zoomScalePageLayoutView="0" workbookViewId="0" topLeftCell="M22">
      <selection activeCell="B1" sqref="B1:AV50"/>
    </sheetView>
  </sheetViews>
  <sheetFormatPr defaultColWidth="9.625" defaultRowHeight="12.75"/>
  <cols>
    <col min="1" max="1" width="4.00390625" style="1" customWidth="1"/>
    <col min="2" max="2" width="6.875" style="0" customWidth="1"/>
    <col min="3" max="3" width="7.25390625" style="0" customWidth="1"/>
    <col min="4" max="4" width="9.625" style="0" customWidth="1"/>
    <col min="5" max="7" width="9.25390625" style="0" bestFit="1" customWidth="1"/>
    <col min="8" max="8" width="8.875" style="0" customWidth="1"/>
    <col min="9" max="9" width="9.125" style="0" customWidth="1"/>
    <col min="10" max="14" width="9.00390625" style="0" customWidth="1"/>
    <col min="15" max="15" width="8.875" style="0" customWidth="1"/>
    <col min="16" max="16" width="9.25390625" style="0" customWidth="1"/>
    <col min="17" max="17" width="8.875" style="0" customWidth="1"/>
    <col min="18" max="18" width="9.375" style="0" customWidth="1"/>
    <col min="19" max="19" width="10.625" style="0" customWidth="1"/>
    <col min="20" max="20" width="8.875" style="0" customWidth="1"/>
    <col min="21" max="21" width="4.625" style="1" customWidth="1"/>
    <col min="22" max="22" width="9.375" style="0" customWidth="1"/>
    <col min="23" max="24" width="8.875" style="0" customWidth="1"/>
    <col min="25" max="26" width="9.375" style="0" customWidth="1"/>
    <col min="27" max="27" width="9.25390625" style="0" bestFit="1" customWidth="1"/>
    <col min="28" max="28" width="9.75390625" style="0" customWidth="1"/>
    <col min="29" max="29" width="9.50390625" style="0" customWidth="1"/>
    <col min="30" max="30" width="9.125" style="0" customWidth="1"/>
    <col min="31" max="31" width="9.875" style="0" customWidth="1"/>
    <col min="32" max="33" width="8.875" style="0" customWidth="1"/>
    <col min="34" max="34" width="9.375" style="0" customWidth="1"/>
    <col min="35" max="39" width="9.625" style="0" customWidth="1"/>
    <col min="40" max="40" width="9.25390625" style="0" customWidth="1"/>
    <col min="41" max="41" width="9.00390625" style="0" customWidth="1"/>
    <col min="42" max="42" width="11.50390625" style="0" customWidth="1"/>
    <col min="43" max="44" width="9.00390625" style="0" customWidth="1"/>
    <col min="45" max="45" width="9.125" style="0" customWidth="1"/>
    <col min="46" max="46" width="11.875" style="0" customWidth="1"/>
    <col min="47" max="47" width="10.375" style="0" customWidth="1"/>
    <col min="48" max="48" width="10.00390625" style="0" customWidth="1"/>
    <col min="49" max="49" width="5.00390625" style="1" customWidth="1"/>
  </cols>
  <sheetData>
    <row r="1" spans="1:14" ht="15.75" customHeight="1">
      <c r="A1" s="25" t="s">
        <v>0</v>
      </c>
      <c r="B1" s="16"/>
      <c r="C1" s="16"/>
      <c r="D1" s="16"/>
      <c r="E1" s="17"/>
      <c r="F1" s="11"/>
      <c r="G1" s="11"/>
      <c r="H1" s="11"/>
      <c r="I1" s="11"/>
      <c r="J1" s="11"/>
      <c r="K1" s="11"/>
      <c r="L1" s="11"/>
      <c r="M1" s="11"/>
      <c r="N1" s="11"/>
    </row>
    <row r="2" spans="1:14" ht="15.75" customHeight="1">
      <c r="A2" s="26" t="s">
        <v>1</v>
      </c>
      <c r="B2" s="11"/>
      <c r="C2" s="11"/>
      <c r="D2" s="11"/>
      <c r="E2" s="18"/>
      <c r="F2" s="11"/>
      <c r="G2" s="11"/>
      <c r="H2" s="11"/>
      <c r="I2" s="11"/>
      <c r="J2" s="11"/>
      <c r="K2" s="11"/>
      <c r="L2" s="11"/>
      <c r="M2" s="11"/>
      <c r="N2" s="11"/>
    </row>
    <row r="3" spans="1:45" ht="15.75" customHeight="1" thickBot="1">
      <c r="A3" s="27" t="s">
        <v>39</v>
      </c>
      <c r="B3" s="20"/>
      <c r="C3" s="20"/>
      <c r="D3" s="20"/>
      <c r="E3" s="21"/>
      <c r="F3" s="11"/>
      <c r="G3" s="11"/>
      <c r="H3" s="11"/>
      <c r="I3" s="11"/>
      <c r="J3" s="11"/>
      <c r="K3" s="11"/>
      <c r="L3" s="11"/>
      <c r="M3" s="11"/>
      <c r="N3" s="11"/>
      <c r="Q3" s="62">
        <f>+P31+Q31</f>
        <v>801</v>
      </c>
      <c r="R3" s="62"/>
      <c r="AS3" s="62">
        <f>+AR31+AS31</f>
        <v>801</v>
      </c>
    </row>
    <row r="4" ht="12.75" thickBot="1"/>
    <row r="5" spans="1:49" ht="15.75" customHeight="1" thickBot="1">
      <c r="A5" s="28" t="s">
        <v>2</v>
      </c>
      <c r="B5" s="31"/>
      <c r="C5" s="32" t="s">
        <v>3</v>
      </c>
      <c r="D5" s="33"/>
      <c r="E5" s="31"/>
      <c r="F5" s="32" t="s">
        <v>4</v>
      </c>
      <c r="G5" s="33"/>
      <c r="H5" s="40" t="s">
        <v>5</v>
      </c>
      <c r="I5" s="41"/>
      <c r="J5" s="41"/>
      <c r="K5" s="41"/>
      <c r="L5" s="41"/>
      <c r="M5" s="41"/>
      <c r="N5" s="42"/>
      <c r="O5" s="45" t="s">
        <v>6</v>
      </c>
      <c r="P5" s="48" t="s">
        <v>8</v>
      </c>
      <c r="Q5" s="61" t="s">
        <v>8</v>
      </c>
      <c r="R5" s="48" t="s">
        <v>18</v>
      </c>
      <c r="S5" s="48" t="s">
        <v>8</v>
      </c>
      <c r="T5" s="53" t="s">
        <v>6</v>
      </c>
      <c r="U5" s="53" t="s">
        <v>2</v>
      </c>
      <c r="V5" s="81" t="s">
        <v>9</v>
      </c>
      <c r="W5" s="82" t="s">
        <v>10</v>
      </c>
      <c r="X5" s="82" t="s">
        <v>11</v>
      </c>
      <c r="Y5" s="82"/>
      <c r="Z5" s="83" t="s">
        <v>35</v>
      </c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4"/>
      <c r="AO5" s="72" t="s">
        <v>6</v>
      </c>
      <c r="AP5" s="9" t="s">
        <v>5</v>
      </c>
      <c r="AQ5" s="63" t="s">
        <v>23</v>
      </c>
      <c r="AR5" s="63" t="s">
        <v>8</v>
      </c>
      <c r="AS5" s="63" t="s">
        <v>21</v>
      </c>
      <c r="AT5" s="63" t="s">
        <v>26</v>
      </c>
      <c r="AU5" s="63" t="s">
        <v>8</v>
      </c>
      <c r="AV5" s="5" t="s">
        <v>6</v>
      </c>
      <c r="AW5" s="5" t="s">
        <v>2</v>
      </c>
    </row>
    <row r="6" spans="1:49" ht="15.75" customHeight="1" thickBot="1">
      <c r="A6" s="29"/>
      <c r="B6" s="34"/>
      <c r="C6" s="35"/>
      <c r="D6" s="36"/>
      <c r="E6" s="19"/>
      <c r="F6" s="20"/>
      <c r="G6" s="21"/>
      <c r="H6" s="27" t="s">
        <v>40</v>
      </c>
      <c r="I6" s="43"/>
      <c r="J6" s="43"/>
      <c r="K6" s="43"/>
      <c r="L6" s="43"/>
      <c r="M6" s="43"/>
      <c r="N6" s="44"/>
      <c r="O6" s="46" t="s">
        <v>7</v>
      </c>
      <c r="P6" s="49" t="s">
        <v>12</v>
      </c>
      <c r="Q6" s="49" t="s">
        <v>38</v>
      </c>
      <c r="R6" s="49" t="s">
        <v>8</v>
      </c>
      <c r="S6" s="49" t="s">
        <v>29</v>
      </c>
      <c r="T6" s="51" t="s">
        <v>4</v>
      </c>
      <c r="U6" s="66"/>
      <c r="V6" s="125" t="s">
        <v>67</v>
      </c>
      <c r="W6" s="126" t="s">
        <v>68</v>
      </c>
      <c r="X6" s="126" t="s">
        <v>69</v>
      </c>
      <c r="Y6" s="126" t="s">
        <v>70</v>
      </c>
      <c r="Z6" s="126" t="s">
        <v>71</v>
      </c>
      <c r="AA6" s="126" t="s">
        <v>72</v>
      </c>
      <c r="AB6" s="126" t="s">
        <v>73</v>
      </c>
      <c r="AC6" s="126" t="s">
        <v>37</v>
      </c>
      <c r="AD6" s="126" t="s">
        <v>74</v>
      </c>
      <c r="AE6" s="126" t="s">
        <v>75</v>
      </c>
      <c r="AF6" s="126" t="s">
        <v>76</v>
      </c>
      <c r="AG6" s="127" t="s">
        <v>77</v>
      </c>
      <c r="AH6" s="126" t="s">
        <v>78</v>
      </c>
      <c r="AI6" s="126" t="s">
        <v>34</v>
      </c>
      <c r="AJ6" s="126" t="s">
        <v>33</v>
      </c>
      <c r="AK6" s="126" t="s">
        <v>79</v>
      </c>
      <c r="AL6" s="126" t="s">
        <v>80</v>
      </c>
      <c r="AM6" s="126" t="s">
        <v>37</v>
      </c>
      <c r="AN6" s="127" t="s">
        <v>81</v>
      </c>
      <c r="AO6" s="59" t="s">
        <v>7</v>
      </c>
      <c r="AP6" s="59" t="s">
        <v>27</v>
      </c>
      <c r="AQ6" s="59" t="s">
        <v>8</v>
      </c>
      <c r="AR6" s="7" t="s">
        <v>12</v>
      </c>
      <c r="AS6" s="7" t="s">
        <v>38</v>
      </c>
      <c r="AT6" s="65" t="s">
        <v>25</v>
      </c>
      <c r="AU6" s="7" t="s">
        <v>31</v>
      </c>
      <c r="AV6" s="6" t="s">
        <v>4</v>
      </c>
      <c r="AW6" s="6" t="s">
        <v>13</v>
      </c>
    </row>
    <row r="7" spans="1:49" ht="15.75" customHeight="1" thickBot="1">
      <c r="A7" s="30"/>
      <c r="B7" s="37" t="s">
        <v>14</v>
      </c>
      <c r="C7" s="38" t="s">
        <v>15</v>
      </c>
      <c r="D7" s="39" t="s">
        <v>16</v>
      </c>
      <c r="E7" s="37" t="s">
        <v>14</v>
      </c>
      <c r="F7" s="38" t="s">
        <v>15</v>
      </c>
      <c r="G7" s="39" t="s">
        <v>16</v>
      </c>
      <c r="H7" s="37">
        <v>1</v>
      </c>
      <c r="I7" s="38">
        <v>2</v>
      </c>
      <c r="J7" s="38">
        <v>3</v>
      </c>
      <c r="K7" s="38">
        <v>4</v>
      </c>
      <c r="L7" s="38">
        <v>5</v>
      </c>
      <c r="M7" s="38">
        <v>6</v>
      </c>
      <c r="N7" s="38">
        <v>7</v>
      </c>
      <c r="O7" s="47" t="s">
        <v>17</v>
      </c>
      <c r="P7" s="50"/>
      <c r="Q7" s="50"/>
      <c r="R7" s="50" t="s">
        <v>22</v>
      </c>
      <c r="S7" s="50" t="s">
        <v>30</v>
      </c>
      <c r="T7" s="52"/>
      <c r="U7" s="52"/>
      <c r="V7" s="64">
        <v>1</v>
      </c>
      <c r="W7" s="58">
        <v>2</v>
      </c>
      <c r="X7" s="58">
        <v>3</v>
      </c>
      <c r="Y7" s="58">
        <v>4</v>
      </c>
      <c r="Z7" s="58">
        <v>5</v>
      </c>
      <c r="AA7" s="58">
        <v>6</v>
      </c>
      <c r="AB7" s="58">
        <v>7</v>
      </c>
      <c r="AC7" s="58">
        <v>8</v>
      </c>
      <c r="AD7" s="58">
        <v>9</v>
      </c>
      <c r="AE7" s="58">
        <v>10</v>
      </c>
      <c r="AF7" s="58">
        <v>11</v>
      </c>
      <c r="AG7" s="50">
        <v>12</v>
      </c>
      <c r="AH7" s="58">
        <v>13</v>
      </c>
      <c r="AI7" s="58">
        <v>14</v>
      </c>
      <c r="AJ7" s="58">
        <v>15</v>
      </c>
      <c r="AK7" s="58">
        <v>16</v>
      </c>
      <c r="AL7" s="58">
        <v>17</v>
      </c>
      <c r="AM7" s="58">
        <v>18</v>
      </c>
      <c r="AN7" s="50">
        <v>19</v>
      </c>
      <c r="AO7" s="60" t="s">
        <v>17</v>
      </c>
      <c r="AP7" s="60" t="s">
        <v>28</v>
      </c>
      <c r="AQ7" s="67" t="s">
        <v>24</v>
      </c>
      <c r="AR7" s="8"/>
      <c r="AS7" s="8"/>
      <c r="AT7" s="8"/>
      <c r="AU7" s="8" t="s">
        <v>32</v>
      </c>
      <c r="AV7" s="8"/>
      <c r="AW7" s="10"/>
    </row>
    <row r="8" spans="1:49" ht="15.75" customHeight="1">
      <c r="A8" s="3">
        <v>1</v>
      </c>
      <c r="B8" s="54">
        <v>429</v>
      </c>
      <c r="C8" s="54">
        <v>443</v>
      </c>
      <c r="D8" s="55">
        <f aca="true" t="shared" si="0" ref="D8:D30">B8+C8</f>
        <v>872</v>
      </c>
      <c r="E8" s="54">
        <v>224</v>
      </c>
      <c r="F8" s="54">
        <v>215</v>
      </c>
      <c r="G8" s="55">
        <f aca="true" t="shared" si="1" ref="G8:G30">E8+F8</f>
        <v>439</v>
      </c>
      <c r="H8" s="54">
        <v>95</v>
      </c>
      <c r="I8" s="54">
        <v>56</v>
      </c>
      <c r="J8" s="54">
        <v>0</v>
      </c>
      <c r="K8" s="54">
        <v>1</v>
      </c>
      <c r="L8" s="54">
        <v>3</v>
      </c>
      <c r="M8" s="54">
        <v>68</v>
      </c>
      <c r="N8" s="54">
        <v>187</v>
      </c>
      <c r="O8" s="55">
        <f aca="true" t="shared" si="2" ref="O8:O30">SUM(H8:N8)</f>
        <v>410</v>
      </c>
      <c r="P8" s="54">
        <v>1</v>
      </c>
      <c r="Q8" s="54">
        <v>28</v>
      </c>
      <c r="R8" s="54">
        <f>+P8+Q8</f>
        <v>29</v>
      </c>
      <c r="S8" s="54"/>
      <c r="T8" s="55">
        <f aca="true" t="shared" si="3" ref="T8:T30">O8+P8+Q8+S8</f>
        <v>439</v>
      </c>
      <c r="U8" s="3">
        <v>1</v>
      </c>
      <c r="V8" s="57">
        <v>88</v>
      </c>
      <c r="W8" s="57">
        <v>33</v>
      </c>
      <c r="X8" s="57">
        <v>0</v>
      </c>
      <c r="Y8" s="57">
        <v>0</v>
      </c>
      <c r="Z8" s="57">
        <v>22</v>
      </c>
      <c r="AA8" s="57">
        <v>0</v>
      </c>
      <c r="AB8" s="57">
        <v>0</v>
      </c>
      <c r="AC8" s="57">
        <v>1</v>
      </c>
      <c r="AD8" s="57">
        <v>46</v>
      </c>
      <c r="AE8" s="57">
        <v>14</v>
      </c>
      <c r="AF8" s="57">
        <v>7</v>
      </c>
      <c r="AG8" s="57">
        <v>22</v>
      </c>
      <c r="AH8" s="57">
        <v>17</v>
      </c>
      <c r="AI8" s="57">
        <v>51</v>
      </c>
      <c r="AJ8" s="57">
        <v>1</v>
      </c>
      <c r="AK8" s="57">
        <v>7</v>
      </c>
      <c r="AL8" s="57">
        <v>2</v>
      </c>
      <c r="AM8" s="57">
        <v>73</v>
      </c>
      <c r="AN8" s="57">
        <v>17</v>
      </c>
      <c r="AO8" s="55">
        <f aca="true" t="shared" si="4" ref="AO8:AO30">SUM(V8:AN8)</f>
        <v>401</v>
      </c>
      <c r="AP8" s="55">
        <v>9</v>
      </c>
      <c r="AQ8" s="55">
        <f>+AO8+AP8</f>
        <v>410</v>
      </c>
      <c r="AR8" s="54">
        <f>+P8</f>
        <v>1</v>
      </c>
      <c r="AS8" s="54">
        <f>+Q8</f>
        <v>28</v>
      </c>
      <c r="AT8" s="68">
        <f aca="true" t="shared" si="5" ref="AT8:AT30">+G8-AR8-AS8-AQ8</f>
        <v>0</v>
      </c>
      <c r="AU8" s="55">
        <f>+S8</f>
        <v>0</v>
      </c>
      <c r="AV8" s="55">
        <f>+AQ8+AR8+AS8+AU8</f>
        <v>439</v>
      </c>
      <c r="AW8" s="2">
        <v>1</v>
      </c>
    </row>
    <row r="9" spans="1:49" ht="15.75" customHeight="1">
      <c r="A9" s="3">
        <v>2</v>
      </c>
      <c r="B9" s="54">
        <v>574</v>
      </c>
      <c r="C9" s="54">
        <v>574</v>
      </c>
      <c r="D9" s="55">
        <f t="shared" si="0"/>
        <v>1148</v>
      </c>
      <c r="E9" s="54">
        <v>384</v>
      </c>
      <c r="F9" s="54">
        <v>325</v>
      </c>
      <c r="G9" s="55">
        <f t="shared" si="1"/>
        <v>709</v>
      </c>
      <c r="H9" s="54">
        <v>140</v>
      </c>
      <c r="I9" s="54">
        <v>112</v>
      </c>
      <c r="J9" s="54">
        <v>0</v>
      </c>
      <c r="K9" s="54">
        <v>3</v>
      </c>
      <c r="L9" s="54">
        <v>0</v>
      </c>
      <c r="M9" s="54">
        <v>104</v>
      </c>
      <c r="N9" s="54">
        <v>301</v>
      </c>
      <c r="O9" s="55">
        <f t="shared" si="2"/>
        <v>660</v>
      </c>
      <c r="P9" s="54">
        <v>7</v>
      </c>
      <c r="Q9" s="54">
        <v>42</v>
      </c>
      <c r="R9" s="54">
        <f aca="true" t="shared" si="6" ref="R9:R30">+P9+Q9</f>
        <v>49</v>
      </c>
      <c r="S9" s="54"/>
      <c r="T9" s="55">
        <f t="shared" si="3"/>
        <v>709</v>
      </c>
      <c r="U9" s="3">
        <v>2</v>
      </c>
      <c r="V9" s="54">
        <v>115</v>
      </c>
      <c r="W9" s="54">
        <v>57</v>
      </c>
      <c r="X9" s="54">
        <v>0</v>
      </c>
      <c r="Y9" s="54">
        <v>2</v>
      </c>
      <c r="Z9" s="54">
        <v>49</v>
      </c>
      <c r="AA9" s="54">
        <v>0</v>
      </c>
      <c r="AB9" s="54">
        <v>3</v>
      </c>
      <c r="AC9" s="54">
        <v>0</v>
      </c>
      <c r="AD9" s="54">
        <v>62</v>
      </c>
      <c r="AE9" s="54">
        <v>13</v>
      </c>
      <c r="AF9" s="54">
        <v>20</v>
      </c>
      <c r="AG9" s="54">
        <v>19</v>
      </c>
      <c r="AH9" s="54">
        <v>27</v>
      </c>
      <c r="AI9" s="54">
        <v>132</v>
      </c>
      <c r="AJ9" s="54">
        <v>1</v>
      </c>
      <c r="AK9" s="54">
        <v>34</v>
      </c>
      <c r="AL9" s="54">
        <v>0</v>
      </c>
      <c r="AM9" s="54">
        <v>85</v>
      </c>
      <c r="AN9" s="54">
        <v>3</v>
      </c>
      <c r="AO9" s="55">
        <f t="shared" si="4"/>
        <v>622</v>
      </c>
      <c r="AP9" s="55">
        <v>38</v>
      </c>
      <c r="AQ9" s="55">
        <f aca="true" t="shared" si="7" ref="AQ9:AQ30">+AO9+AP9</f>
        <v>660</v>
      </c>
      <c r="AR9" s="54">
        <f aca="true" t="shared" si="8" ref="AR9:AR30">+P9</f>
        <v>7</v>
      </c>
      <c r="AS9" s="54">
        <f aca="true" t="shared" si="9" ref="AS9:AS30">+Q9</f>
        <v>42</v>
      </c>
      <c r="AT9" s="68">
        <f t="shared" si="5"/>
        <v>0</v>
      </c>
      <c r="AU9" s="55">
        <f aca="true" t="shared" si="10" ref="AU9:AU30">+S9</f>
        <v>0</v>
      </c>
      <c r="AV9" s="55">
        <f aca="true" t="shared" si="11" ref="AV9:AV30">+AQ9+AR9+AS9+AU9</f>
        <v>709</v>
      </c>
      <c r="AW9" s="2">
        <v>1</v>
      </c>
    </row>
    <row r="10" spans="1:49" ht="15.75" customHeight="1">
      <c r="A10" s="3">
        <v>3</v>
      </c>
      <c r="B10" s="54">
        <v>428</v>
      </c>
      <c r="C10" s="54">
        <v>463</v>
      </c>
      <c r="D10" s="55">
        <f t="shared" si="0"/>
        <v>891</v>
      </c>
      <c r="E10" s="54">
        <v>256</v>
      </c>
      <c r="F10" s="54">
        <v>264</v>
      </c>
      <c r="G10" s="55">
        <f t="shared" si="1"/>
        <v>520</v>
      </c>
      <c r="H10" s="54">
        <v>98</v>
      </c>
      <c r="I10" s="54">
        <v>90</v>
      </c>
      <c r="J10" s="54">
        <v>0</v>
      </c>
      <c r="K10" s="54">
        <v>2</v>
      </c>
      <c r="L10" s="54">
        <v>1</v>
      </c>
      <c r="M10" s="54">
        <v>69</v>
      </c>
      <c r="N10" s="54">
        <v>235</v>
      </c>
      <c r="O10" s="55">
        <f t="shared" si="2"/>
        <v>495</v>
      </c>
      <c r="P10" s="54">
        <v>5</v>
      </c>
      <c r="Q10" s="54">
        <v>20</v>
      </c>
      <c r="R10" s="54">
        <f t="shared" si="6"/>
        <v>25</v>
      </c>
      <c r="S10" s="54"/>
      <c r="T10" s="55">
        <f t="shared" si="3"/>
        <v>520</v>
      </c>
      <c r="U10" s="3">
        <v>3</v>
      </c>
      <c r="V10" s="54">
        <v>79</v>
      </c>
      <c r="W10" s="54">
        <v>41</v>
      </c>
      <c r="X10" s="54">
        <v>0</v>
      </c>
      <c r="Y10" s="54">
        <v>0</v>
      </c>
      <c r="Z10" s="54">
        <v>47</v>
      </c>
      <c r="AA10" s="54">
        <v>0</v>
      </c>
      <c r="AB10" s="54">
        <v>1</v>
      </c>
      <c r="AC10" s="54">
        <v>1</v>
      </c>
      <c r="AD10" s="54">
        <v>51</v>
      </c>
      <c r="AE10" s="54">
        <v>8</v>
      </c>
      <c r="AF10" s="54">
        <v>10</v>
      </c>
      <c r="AG10" s="54">
        <v>20</v>
      </c>
      <c r="AH10" s="54">
        <v>19</v>
      </c>
      <c r="AI10" s="54">
        <v>96</v>
      </c>
      <c r="AJ10" s="54">
        <v>0</v>
      </c>
      <c r="AK10" s="54">
        <v>17</v>
      </c>
      <c r="AL10" s="54">
        <v>0</v>
      </c>
      <c r="AM10" s="54">
        <v>63</v>
      </c>
      <c r="AN10" s="54">
        <v>12</v>
      </c>
      <c r="AO10" s="55">
        <f t="shared" si="4"/>
        <v>465</v>
      </c>
      <c r="AP10" s="55">
        <v>30</v>
      </c>
      <c r="AQ10" s="55">
        <f t="shared" si="7"/>
        <v>495</v>
      </c>
      <c r="AR10" s="54">
        <f t="shared" si="8"/>
        <v>5</v>
      </c>
      <c r="AS10" s="54">
        <f t="shared" si="9"/>
        <v>20</v>
      </c>
      <c r="AT10" s="68">
        <f t="shared" si="5"/>
        <v>0</v>
      </c>
      <c r="AU10" s="55">
        <f t="shared" si="10"/>
        <v>0</v>
      </c>
      <c r="AV10" s="55">
        <f t="shared" si="11"/>
        <v>520</v>
      </c>
      <c r="AW10" s="2">
        <v>1</v>
      </c>
    </row>
    <row r="11" spans="1:49" ht="15.75" customHeight="1">
      <c r="A11" s="3">
        <v>4</v>
      </c>
      <c r="B11" s="54">
        <v>406</v>
      </c>
      <c r="C11" s="54">
        <v>435</v>
      </c>
      <c r="D11" s="55">
        <f t="shared" si="0"/>
        <v>841</v>
      </c>
      <c r="E11" s="54">
        <v>240</v>
      </c>
      <c r="F11" s="54">
        <v>252</v>
      </c>
      <c r="G11" s="55">
        <f t="shared" si="1"/>
        <v>492</v>
      </c>
      <c r="H11" s="54">
        <v>98</v>
      </c>
      <c r="I11" s="54">
        <v>63</v>
      </c>
      <c r="J11" s="54">
        <v>0</v>
      </c>
      <c r="K11" s="54">
        <v>0</v>
      </c>
      <c r="L11" s="54">
        <v>0</v>
      </c>
      <c r="M11" s="54">
        <v>88</v>
      </c>
      <c r="N11" s="54">
        <v>209</v>
      </c>
      <c r="O11" s="55">
        <f t="shared" si="2"/>
        <v>458</v>
      </c>
      <c r="P11" s="54">
        <v>8</v>
      </c>
      <c r="Q11" s="54">
        <v>26</v>
      </c>
      <c r="R11" s="54">
        <f t="shared" si="6"/>
        <v>34</v>
      </c>
      <c r="S11" s="54"/>
      <c r="T11" s="55">
        <f t="shared" si="3"/>
        <v>492</v>
      </c>
      <c r="U11" s="3">
        <v>4</v>
      </c>
      <c r="V11" s="54">
        <v>89</v>
      </c>
      <c r="W11" s="54">
        <v>32</v>
      </c>
      <c r="X11" s="54">
        <v>1</v>
      </c>
      <c r="Y11" s="54">
        <v>1</v>
      </c>
      <c r="Z11" s="54">
        <v>28</v>
      </c>
      <c r="AA11" s="54">
        <v>0</v>
      </c>
      <c r="AB11" s="54">
        <v>1</v>
      </c>
      <c r="AC11" s="54">
        <v>0</v>
      </c>
      <c r="AD11" s="54">
        <v>73</v>
      </c>
      <c r="AE11" s="54">
        <v>8</v>
      </c>
      <c r="AF11" s="54">
        <v>4</v>
      </c>
      <c r="AG11" s="54">
        <v>4</v>
      </c>
      <c r="AH11" s="54">
        <v>28</v>
      </c>
      <c r="AI11" s="54">
        <v>89</v>
      </c>
      <c r="AJ11" s="54">
        <v>3</v>
      </c>
      <c r="AK11" s="54">
        <v>11</v>
      </c>
      <c r="AL11" s="54">
        <v>0</v>
      </c>
      <c r="AM11" s="54">
        <v>57</v>
      </c>
      <c r="AN11" s="54">
        <v>8</v>
      </c>
      <c r="AO11" s="55">
        <f t="shared" si="4"/>
        <v>437</v>
      </c>
      <c r="AP11" s="55">
        <v>21</v>
      </c>
      <c r="AQ11" s="55">
        <f t="shared" si="7"/>
        <v>458</v>
      </c>
      <c r="AR11" s="54">
        <f t="shared" si="8"/>
        <v>8</v>
      </c>
      <c r="AS11" s="54">
        <f t="shared" si="9"/>
        <v>26</v>
      </c>
      <c r="AT11" s="68">
        <f t="shared" si="5"/>
        <v>0</v>
      </c>
      <c r="AU11" s="55">
        <f t="shared" si="10"/>
        <v>0</v>
      </c>
      <c r="AV11" s="55">
        <f t="shared" si="11"/>
        <v>492</v>
      </c>
      <c r="AW11" s="2">
        <v>1</v>
      </c>
    </row>
    <row r="12" spans="1:49" ht="15.75" customHeight="1">
      <c r="A12" s="3">
        <v>5</v>
      </c>
      <c r="B12" s="54">
        <v>542</v>
      </c>
      <c r="C12" s="54">
        <v>541</v>
      </c>
      <c r="D12" s="55">
        <f t="shared" si="0"/>
        <v>1083</v>
      </c>
      <c r="E12" s="54">
        <v>327</v>
      </c>
      <c r="F12" s="54">
        <v>314</v>
      </c>
      <c r="G12" s="55">
        <f t="shared" si="1"/>
        <v>641</v>
      </c>
      <c r="H12" s="54">
        <v>143</v>
      </c>
      <c r="I12" s="54">
        <v>93</v>
      </c>
      <c r="J12" s="54">
        <v>1</v>
      </c>
      <c r="K12" s="54">
        <v>0</v>
      </c>
      <c r="L12" s="54">
        <v>3</v>
      </c>
      <c r="M12" s="54">
        <v>88</v>
      </c>
      <c r="N12" s="54">
        <v>276</v>
      </c>
      <c r="O12" s="55">
        <f t="shared" si="2"/>
        <v>604</v>
      </c>
      <c r="P12" s="54">
        <v>6</v>
      </c>
      <c r="Q12" s="54">
        <v>31</v>
      </c>
      <c r="R12" s="54">
        <f t="shared" si="6"/>
        <v>37</v>
      </c>
      <c r="S12" s="54"/>
      <c r="T12" s="55">
        <f t="shared" si="3"/>
        <v>641</v>
      </c>
      <c r="U12" s="3">
        <v>5</v>
      </c>
      <c r="V12" s="54">
        <v>141</v>
      </c>
      <c r="W12" s="54">
        <v>59</v>
      </c>
      <c r="X12" s="54">
        <v>2</v>
      </c>
      <c r="Y12" s="54">
        <v>1</v>
      </c>
      <c r="Z12" s="54">
        <v>34</v>
      </c>
      <c r="AA12" s="54">
        <v>0</v>
      </c>
      <c r="AB12" s="54">
        <v>0</v>
      </c>
      <c r="AC12" s="54">
        <v>3</v>
      </c>
      <c r="AD12" s="54">
        <v>66</v>
      </c>
      <c r="AE12" s="54">
        <v>10</v>
      </c>
      <c r="AF12" s="54">
        <v>6</v>
      </c>
      <c r="AG12" s="54">
        <v>23</v>
      </c>
      <c r="AH12" s="54">
        <v>48</v>
      </c>
      <c r="AI12" s="54">
        <v>108</v>
      </c>
      <c r="AJ12" s="54">
        <v>1</v>
      </c>
      <c r="AK12" s="54">
        <v>32</v>
      </c>
      <c r="AL12" s="54">
        <v>4</v>
      </c>
      <c r="AM12" s="54">
        <v>53</v>
      </c>
      <c r="AN12" s="54">
        <v>2</v>
      </c>
      <c r="AO12" s="55">
        <f t="shared" si="4"/>
        <v>593</v>
      </c>
      <c r="AP12" s="55">
        <v>11</v>
      </c>
      <c r="AQ12" s="55">
        <f t="shared" si="7"/>
        <v>604</v>
      </c>
      <c r="AR12" s="54">
        <f t="shared" si="8"/>
        <v>6</v>
      </c>
      <c r="AS12" s="54">
        <f t="shared" si="9"/>
        <v>31</v>
      </c>
      <c r="AT12" s="68">
        <f t="shared" si="5"/>
        <v>0</v>
      </c>
      <c r="AU12" s="55">
        <f t="shared" si="10"/>
        <v>0</v>
      </c>
      <c r="AV12" s="55">
        <f t="shared" si="11"/>
        <v>641</v>
      </c>
      <c r="AW12" s="2">
        <v>1</v>
      </c>
    </row>
    <row r="13" spans="1:49" ht="15.75" customHeight="1">
      <c r="A13" s="3">
        <v>6</v>
      </c>
      <c r="B13" s="54">
        <v>401</v>
      </c>
      <c r="C13" s="54">
        <v>389</v>
      </c>
      <c r="D13" s="55">
        <f t="shared" si="0"/>
        <v>790</v>
      </c>
      <c r="E13" s="54">
        <v>110</v>
      </c>
      <c r="F13" s="54">
        <v>104</v>
      </c>
      <c r="G13" s="55">
        <f t="shared" si="1"/>
        <v>214</v>
      </c>
      <c r="H13" s="54">
        <v>33</v>
      </c>
      <c r="I13" s="54">
        <v>36</v>
      </c>
      <c r="J13" s="54">
        <v>1</v>
      </c>
      <c r="K13" s="54">
        <v>0</v>
      </c>
      <c r="L13" s="54">
        <v>0</v>
      </c>
      <c r="M13" s="54">
        <v>42</v>
      </c>
      <c r="N13" s="54">
        <v>92</v>
      </c>
      <c r="O13" s="55">
        <f t="shared" si="2"/>
        <v>204</v>
      </c>
      <c r="P13" s="54">
        <v>2</v>
      </c>
      <c r="Q13" s="54">
        <v>8</v>
      </c>
      <c r="R13" s="54">
        <f t="shared" si="6"/>
        <v>10</v>
      </c>
      <c r="S13" s="54">
        <v>0</v>
      </c>
      <c r="T13" s="55">
        <f t="shared" si="3"/>
        <v>214</v>
      </c>
      <c r="U13" s="3">
        <v>6</v>
      </c>
      <c r="V13" s="54">
        <v>24</v>
      </c>
      <c r="W13" s="54">
        <v>20</v>
      </c>
      <c r="X13" s="54">
        <v>0</v>
      </c>
      <c r="Y13" s="54">
        <v>0</v>
      </c>
      <c r="Z13" s="54">
        <v>14</v>
      </c>
      <c r="AA13" s="54">
        <v>1</v>
      </c>
      <c r="AB13" s="54">
        <v>0</v>
      </c>
      <c r="AC13" s="54">
        <v>0</v>
      </c>
      <c r="AD13" s="54">
        <v>36</v>
      </c>
      <c r="AE13" s="54">
        <v>6</v>
      </c>
      <c r="AF13" s="54">
        <v>0</v>
      </c>
      <c r="AG13" s="54">
        <v>10</v>
      </c>
      <c r="AH13" s="54">
        <v>11</v>
      </c>
      <c r="AI13" s="54">
        <v>40</v>
      </c>
      <c r="AJ13" s="54">
        <v>1</v>
      </c>
      <c r="AK13" s="54">
        <v>6</v>
      </c>
      <c r="AL13" s="54">
        <v>0</v>
      </c>
      <c r="AM13" s="54">
        <v>23</v>
      </c>
      <c r="AN13" s="54">
        <v>7</v>
      </c>
      <c r="AO13" s="55">
        <f t="shared" si="4"/>
        <v>199</v>
      </c>
      <c r="AP13" s="55">
        <v>5</v>
      </c>
      <c r="AQ13" s="55">
        <f t="shared" si="7"/>
        <v>204</v>
      </c>
      <c r="AR13" s="54">
        <f t="shared" si="8"/>
        <v>2</v>
      </c>
      <c r="AS13" s="54">
        <f t="shared" si="9"/>
        <v>8</v>
      </c>
      <c r="AT13" s="68">
        <f t="shared" si="5"/>
        <v>0</v>
      </c>
      <c r="AU13" s="55">
        <f t="shared" si="10"/>
        <v>0</v>
      </c>
      <c r="AV13" s="55">
        <f t="shared" si="11"/>
        <v>214</v>
      </c>
      <c r="AW13" s="2">
        <v>1</v>
      </c>
    </row>
    <row r="14" spans="1:49" ht="15.75" customHeight="1">
      <c r="A14" s="3">
        <v>7</v>
      </c>
      <c r="B14" s="54">
        <v>498</v>
      </c>
      <c r="C14" s="54">
        <v>517</v>
      </c>
      <c r="D14" s="55">
        <f t="shared" si="0"/>
        <v>1015</v>
      </c>
      <c r="E14" s="54">
        <v>309</v>
      </c>
      <c r="F14" s="54">
        <v>312</v>
      </c>
      <c r="G14" s="55">
        <f t="shared" si="1"/>
        <v>621</v>
      </c>
      <c r="H14" s="54">
        <v>111</v>
      </c>
      <c r="I14" s="54">
        <v>85</v>
      </c>
      <c r="J14" s="54">
        <v>2</v>
      </c>
      <c r="K14" s="54">
        <v>0</v>
      </c>
      <c r="L14" s="54">
        <v>0</v>
      </c>
      <c r="M14" s="54">
        <v>73</v>
      </c>
      <c r="N14" s="54">
        <v>307</v>
      </c>
      <c r="O14" s="55">
        <f t="shared" si="2"/>
        <v>578</v>
      </c>
      <c r="P14" s="54">
        <v>11</v>
      </c>
      <c r="Q14" s="54">
        <v>32</v>
      </c>
      <c r="R14" s="54">
        <f t="shared" si="6"/>
        <v>43</v>
      </c>
      <c r="S14" s="54"/>
      <c r="T14" s="55">
        <f t="shared" si="3"/>
        <v>621</v>
      </c>
      <c r="U14" s="3">
        <v>7</v>
      </c>
      <c r="V14" s="54">
        <v>90</v>
      </c>
      <c r="W14" s="54">
        <v>48</v>
      </c>
      <c r="X14" s="54">
        <v>1</v>
      </c>
      <c r="Y14" s="54">
        <v>3</v>
      </c>
      <c r="Z14" s="54">
        <v>35</v>
      </c>
      <c r="AA14" s="54">
        <v>2</v>
      </c>
      <c r="AB14" s="54">
        <v>0</v>
      </c>
      <c r="AC14" s="54">
        <v>0</v>
      </c>
      <c r="AD14" s="54">
        <v>51</v>
      </c>
      <c r="AE14" s="54">
        <v>8</v>
      </c>
      <c r="AF14" s="54">
        <v>7</v>
      </c>
      <c r="AG14" s="54">
        <v>20</v>
      </c>
      <c r="AH14" s="54">
        <v>35</v>
      </c>
      <c r="AI14" s="54">
        <v>113</v>
      </c>
      <c r="AJ14" s="54">
        <v>3</v>
      </c>
      <c r="AK14" s="54">
        <v>30</v>
      </c>
      <c r="AL14" s="54">
        <v>2</v>
      </c>
      <c r="AM14" s="54">
        <v>90</v>
      </c>
      <c r="AN14" s="54">
        <v>7</v>
      </c>
      <c r="AO14" s="55">
        <f t="shared" si="4"/>
        <v>545</v>
      </c>
      <c r="AP14" s="55">
        <v>33</v>
      </c>
      <c r="AQ14" s="55">
        <f t="shared" si="7"/>
        <v>578</v>
      </c>
      <c r="AR14" s="54">
        <f t="shared" si="8"/>
        <v>11</v>
      </c>
      <c r="AS14" s="54">
        <f t="shared" si="9"/>
        <v>32</v>
      </c>
      <c r="AT14" s="68">
        <f t="shared" si="5"/>
        <v>0</v>
      </c>
      <c r="AU14" s="55">
        <f t="shared" si="10"/>
        <v>0</v>
      </c>
      <c r="AV14" s="55">
        <f t="shared" si="11"/>
        <v>621</v>
      </c>
      <c r="AW14" s="2">
        <v>1</v>
      </c>
    </row>
    <row r="15" spans="1:49" ht="15.75" customHeight="1">
      <c r="A15" s="3">
        <v>8</v>
      </c>
      <c r="B15" s="54">
        <v>374</v>
      </c>
      <c r="C15" s="54">
        <v>390</v>
      </c>
      <c r="D15" s="55">
        <f t="shared" si="0"/>
        <v>764</v>
      </c>
      <c r="E15" s="54">
        <v>176</v>
      </c>
      <c r="F15" s="54">
        <v>186</v>
      </c>
      <c r="G15" s="55">
        <f t="shared" si="1"/>
        <v>362</v>
      </c>
      <c r="H15" s="54">
        <v>79</v>
      </c>
      <c r="I15" s="54">
        <v>68</v>
      </c>
      <c r="J15" s="54">
        <v>0</v>
      </c>
      <c r="K15" s="54">
        <v>0</v>
      </c>
      <c r="L15" s="54">
        <v>3</v>
      </c>
      <c r="M15" s="54">
        <v>48</v>
      </c>
      <c r="N15" s="54">
        <v>143</v>
      </c>
      <c r="O15" s="55">
        <f t="shared" si="2"/>
        <v>341</v>
      </c>
      <c r="P15" s="54">
        <v>6</v>
      </c>
      <c r="Q15" s="54">
        <v>15</v>
      </c>
      <c r="R15" s="54">
        <f t="shared" si="6"/>
        <v>21</v>
      </c>
      <c r="S15" s="54"/>
      <c r="T15" s="55">
        <f t="shared" si="3"/>
        <v>362</v>
      </c>
      <c r="U15" s="3">
        <v>8</v>
      </c>
      <c r="V15" s="54">
        <v>75</v>
      </c>
      <c r="W15" s="54">
        <v>34</v>
      </c>
      <c r="X15" s="54">
        <v>1</v>
      </c>
      <c r="Y15" s="54">
        <v>0</v>
      </c>
      <c r="Z15" s="54">
        <v>31</v>
      </c>
      <c r="AA15" s="54">
        <v>0</v>
      </c>
      <c r="AB15" s="54">
        <v>0</v>
      </c>
      <c r="AC15" s="54">
        <v>1</v>
      </c>
      <c r="AD15" s="54">
        <v>36</v>
      </c>
      <c r="AE15" s="54">
        <v>4</v>
      </c>
      <c r="AF15" s="54">
        <v>10</v>
      </c>
      <c r="AG15" s="54">
        <v>8</v>
      </c>
      <c r="AH15" s="54">
        <v>14</v>
      </c>
      <c r="AI15" s="54">
        <v>68</v>
      </c>
      <c r="AJ15" s="54">
        <v>1</v>
      </c>
      <c r="AK15" s="54">
        <v>5</v>
      </c>
      <c r="AL15" s="54">
        <v>0</v>
      </c>
      <c r="AM15" s="54">
        <v>38</v>
      </c>
      <c r="AN15" s="54">
        <v>6</v>
      </c>
      <c r="AO15" s="55">
        <f t="shared" si="4"/>
        <v>332</v>
      </c>
      <c r="AP15" s="55">
        <v>9</v>
      </c>
      <c r="AQ15" s="55">
        <f t="shared" si="7"/>
        <v>341</v>
      </c>
      <c r="AR15" s="54">
        <f t="shared" si="8"/>
        <v>6</v>
      </c>
      <c r="AS15" s="54">
        <f t="shared" si="9"/>
        <v>15</v>
      </c>
      <c r="AT15" s="68">
        <f t="shared" si="5"/>
        <v>0</v>
      </c>
      <c r="AU15" s="55">
        <f t="shared" si="10"/>
        <v>0</v>
      </c>
      <c r="AV15" s="55">
        <f t="shared" si="11"/>
        <v>362</v>
      </c>
      <c r="AW15" s="2">
        <v>1</v>
      </c>
    </row>
    <row r="16" spans="1:49" ht="15.75" customHeight="1">
      <c r="A16" s="3">
        <v>9</v>
      </c>
      <c r="B16" s="54">
        <v>456</v>
      </c>
      <c r="C16" s="54">
        <v>445</v>
      </c>
      <c r="D16" s="55">
        <f t="shared" si="0"/>
        <v>901</v>
      </c>
      <c r="E16" s="54">
        <v>239</v>
      </c>
      <c r="F16" s="54">
        <v>203</v>
      </c>
      <c r="G16" s="55">
        <f t="shared" si="1"/>
        <v>442</v>
      </c>
      <c r="H16" s="54">
        <v>94</v>
      </c>
      <c r="I16" s="54">
        <v>76</v>
      </c>
      <c r="J16" s="54">
        <v>1</v>
      </c>
      <c r="K16" s="54">
        <v>0</v>
      </c>
      <c r="L16" s="54">
        <v>2</v>
      </c>
      <c r="M16" s="54">
        <v>48</v>
      </c>
      <c r="N16" s="54">
        <v>193</v>
      </c>
      <c r="O16" s="55">
        <f t="shared" si="2"/>
        <v>414</v>
      </c>
      <c r="P16" s="54">
        <v>7</v>
      </c>
      <c r="Q16" s="54">
        <v>21</v>
      </c>
      <c r="R16" s="54">
        <f t="shared" si="6"/>
        <v>28</v>
      </c>
      <c r="S16" s="54"/>
      <c r="T16" s="55">
        <f t="shared" si="3"/>
        <v>442</v>
      </c>
      <c r="U16" s="3">
        <v>9</v>
      </c>
      <c r="V16" s="54">
        <v>80</v>
      </c>
      <c r="W16" s="54">
        <v>46</v>
      </c>
      <c r="X16" s="54">
        <v>0</v>
      </c>
      <c r="Y16" s="54">
        <v>0</v>
      </c>
      <c r="Z16" s="54">
        <v>29</v>
      </c>
      <c r="AA16" s="54">
        <v>1</v>
      </c>
      <c r="AB16" s="54">
        <v>0</v>
      </c>
      <c r="AC16" s="54">
        <v>2</v>
      </c>
      <c r="AD16" s="54">
        <v>33</v>
      </c>
      <c r="AE16" s="54">
        <v>3</v>
      </c>
      <c r="AF16" s="54">
        <v>11</v>
      </c>
      <c r="AG16" s="54">
        <v>10</v>
      </c>
      <c r="AH16" s="54">
        <v>23</v>
      </c>
      <c r="AI16" s="54">
        <v>58</v>
      </c>
      <c r="AJ16" s="54">
        <v>2</v>
      </c>
      <c r="AK16" s="54">
        <v>10</v>
      </c>
      <c r="AL16" s="54">
        <v>2</v>
      </c>
      <c r="AM16" s="54">
        <v>80</v>
      </c>
      <c r="AN16" s="54">
        <v>6</v>
      </c>
      <c r="AO16" s="55">
        <f t="shared" si="4"/>
        <v>396</v>
      </c>
      <c r="AP16" s="55">
        <v>18</v>
      </c>
      <c r="AQ16" s="55">
        <f t="shared" si="7"/>
        <v>414</v>
      </c>
      <c r="AR16" s="54">
        <f t="shared" si="8"/>
        <v>7</v>
      </c>
      <c r="AS16" s="54">
        <f t="shared" si="9"/>
        <v>21</v>
      </c>
      <c r="AT16" s="68">
        <f t="shared" si="5"/>
        <v>0</v>
      </c>
      <c r="AU16" s="55">
        <f t="shared" si="10"/>
        <v>0</v>
      </c>
      <c r="AV16" s="55">
        <f t="shared" si="11"/>
        <v>442</v>
      </c>
      <c r="AW16" s="2">
        <v>1</v>
      </c>
    </row>
    <row r="17" spans="1:49" ht="15.75" customHeight="1">
      <c r="A17" s="3">
        <v>10</v>
      </c>
      <c r="B17" s="54">
        <v>351</v>
      </c>
      <c r="C17" s="54">
        <v>372</v>
      </c>
      <c r="D17" s="55">
        <f t="shared" si="0"/>
        <v>723</v>
      </c>
      <c r="E17" s="54">
        <v>173</v>
      </c>
      <c r="F17" s="54">
        <v>173</v>
      </c>
      <c r="G17" s="55">
        <f t="shared" si="1"/>
        <v>346</v>
      </c>
      <c r="H17" s="54">
        <v>80</v>
      </c>
      <c r="I17" s="54">
        <v>39</v>
      </c>
      <c r="J17" s="54">
        <v>1</v>
      </c>
      <c r="K17" s="54">
        <v>1</v>
      </c>
      <c r="L17" s="54">
        <v>5</v>
      </c>
      <c r="M17" s="54">
        <v>47</v>
      </c>
      <c r="N17" s="54">
        <v>163</v>
      </c>
      <c r="O17" s="55">
        <f t="shared" si="2"/>
        <v>336</v>
      </c>
      <c r="P17" s="54">
        <v>1</v>
      </c>
      <c r="Q17" s="54">
        <v>9</v>
      </c>
      <c r="R17" s="54">
        <f t="shared" si="6"/>
        <v>10</v>
      </c>
      <c r="S17" s="54"/>
      <c r="T17" s="55">
        <f t="shared" si="3"/>
        <v>346</v>
      </c>
      <c r="U17" s="3">
        <v>10</v>
      </c>
      <c r="V17" s="54">
        <v>49</v>
      </c>
      <c r="W17" s="54">
        <v>29</v>
      </c>
      <c r="X17" s="54">
        <v>0</v>
      </c>
      <c r="Y17" s="54">
        <v>0</v>
      </c>
      <c r="Z17" s="54">
        <v>10</v>
      </c>
      <c r="AA17" s="54">
        <v>1</v>
      </c>
      <c r="AB17" s="54">
        <v>1</v>
      </c>
      <c r="AC17" s="54">
        <v>5</v>
      </c>
      <c r="AD17" s="54">
        <v>34</v>
      </c>
      <c r="AE17" s="54">
        <v>11</v>
      </c>
      <c r="AF17" s="54">
        <v>2</v>
      </c>
      <c r="AG17" s="54">
        <v>13</v>
      </c>
      <c r="AH17" s="54">
        <v>20</v>
      </c>
      <c r="AI17" s="54">
        <v>53</v>
      </c>
      <c r="AJ17" s="54">
        <v>2</v>
      </c>
      <c r="AK17" s="54">
        <v>10</v>
      </c>
      <c r="AL17" s="54">
        <v>2</v>
      </c>
      <c r="AM17" s="54">
        <v>45</v>
      </c>
      <c r="AN17" s="54">
        <v>3</v>
      </c>
      <c r="AO17" s="55">
        <f t="shared" si="4"/>
        <v>290</v>
      </c>
      <c r="AP17" s="55">
        <v>46</v>
      </c>
      <c r="AQ17" s="55">
        <f t="shared" si="7"/>
        <v>336</v>
      </c>
      <c r="AR17" s="54">
        <f t="shared" si="8"/>
        <v>1</v>
      </c>
      <c r="AS17" s="54">
        <f t="shared" si="9"/>
        <v>9</v>
      </c>
      <c r="AT17" s="68">
        <f t="shared" si="5"/>
        <v>0</v>
      </c>
      <c r="AU17" s="55">
        <f t="shared" si="10"/>
        <v>0</v>
      </c>
      <c r="AV17" s="55">
        <f t="shared" si="11"/>
        <v>346</v>
      </c>
      <c r="AW17" s="2">
        <v>1</v>
      </c>
    </row>
    <row r="18" spans="1:49" ht="15.75" customHeight="1">
      <c r="A18" s="3">
        <v>11</v>
      </c>
      <c r="B18" s="54">
        <v>440</v>
      </c>
      <c r="C18" s="54">
        <v>481</v>
      </c>
      <c r="D18" s="55">
        <f t="shared" si="0"/>
        <v>921</v>
      </c>
      <c r="E18" s="54">
        <v>247</v>
      </c>
      <c r="F18" s="54">
        <v>234</v>
      </c>
      <c r="G18" s="55">
        <f t="shared" si="1"/>
        <v>481</v>
      </c>
      <c r="H18" s="54">
        <v>96</v>
      </c>
      <c r="I18" s="54">
        <v>58</v>
      </c>
      <c r="J18" s="54">
        <v>0</v>
      </c>
      <c r="K18" s="54">
        <v>1</v>
      </c>
      <c r="L18" s="54">
        <v>3</v>
      </c>
      <c r="M18" s="54">
        <v>65</v>
      </c>
      <c r="N18" s="54">
        <v>219</v>
      </c>
      <c r="O18" s="55">
        <f t="shared" si="2"/>
        <v>442</v>
      </c>
      <c r="P18" s="54">
        <v>11</v>
      </c>
      <c r="Q18" s="54">
        <v>28</v>
      </c>
      <c r="R18" s="54">
        <f t="shared" si="6"/>
        <v>39</v>
      </c>
      <c r="S18" s="54"/>
      <c r="T18" s="55">
        <f t="shared" si="3"/>
        <v>481</v>
      </c>
      <c r="U18" s="3">
        <v>11</v>
      </c>
      <c r="V18" s="54">
        <v>85</v>
      </c>
      <c r="W18" s="54">
        <v>39</v>
      </c>
      <c r="X18" s="54">
        <v>1</v>
      </c>
      <c r="Y18" s="54">
        <v>0</v>
      </c>
      <c r="Z18" s="54">
        <v>18</v>
      </c>
      <c r="AA18" s="54">
        <v>0</v>
      </c>
      <c r="AB18" s="54">
        <v>0</v>
      </c>
      <c r="AC18" s="54">
        <v>0</v>
      </c>
      <c r="AD18" s="54">
        <v>56</v>
      </c>
      <c r="AE18" s="54">
        <v>4</v>
      </c>
      <c r="AF18" s="54">
        <v>4</v>
      </c>
      <c r="AG18" s="54">
        <v>13</v>
      </c>
      <c r="AH18" s="54">
        <v>21</v>
      </c>
      <c r="AI18" s="54">
        <v>87</v>
      </c>
      <c r="AJ18" s="54">
        <v>1</v>
      </c>
      <c r="AK18" s="54">
        <v>13</v>
      </c>
      <c r="AL18" s="54">
        <v>2</v>
      </c>
      <c r="AM18" s="54">
        <v>63</v>
      </c>
      <c r="AN18" s="54">
        <v>8</v>
      </c>
      <c r="AO18" s="55">
        <f t="shared" si="4"/>
        <v>415</v>
      </c>
      <c r="AP18" s="55">
        <v>27</v>
      </c>
      <c r="AQ18" s="55">
        <f t="shared" si="7"/>
        <v>442</v>
      </c>
      <c r="AR18" s="54">
        <f t="shared" si="8"/>
        <v>11</v>
      </c>
      <c r="AS18" s="54">
        <f t="shared" si="9"/>
        <v>28</v>
      </c>
      <c r="AT18" s="68">
        <f t="shared" si="5"/>
        <v>0</v>
      </c>
      <c r="AU18" s="55">
        <f t="shared" si="10"/>
        <v>0</v>
      </c>
      <c r="AV18" s="55">
        <f t="shared" si="11"/>
        <v>481</v>
      </c>
      <c r="AW18" s="2">
        <v>1</v>
      </c>
    </row>
    <row r="19" spans="1:49" ht="15.75" customHeight="1">
      <c r="A19" s="3">
        <v>12</v>
      </c>
      <c r="B19" s="54">
        <v>542</v>
      </c>
      <c r="C19" s="54">
        <v>537</v>
      </c>
      <c r="D19" s="55">
        <f t="shared" si="0"/>
        <v>1079</v>
      </c>
      <c r="E19" s="54">
        <v>273</v>
      </c>
      <c r="F19" s="54">
        <v>245</v>
      </c>
      <c r="G19" s="55">
        <f t="shared" si="1"/>
        <v>518</v>
      </c>
      <c r="H19" s="54">
        <v>109</v>
      </c>
      <c r="I19" s="54">
        <v>71</v>
      </c>
      <c r="J19" s="54">
        <v>2</v>
      </c>
      <c r="K19" s="54">
        <v>1</v>
      </c>
      <c r="L19" s="54">
        <v>1</v>
      </c>
      <c r="M19" s="54">
        <v>59</v>
      </c>
      <c r="N19" s="54">
        <v>225</v>
      </c>
      <c r="O19" s="55">
        <f t="shared" si="2"/>
        <v>468</v>
      </c>
      <c r="P19" s="54">
        <v>13</v>
      </c>
      <c r="Q19" s="54">
        <v>37</v>
      </c>
      <c r="R19" s="54">
        <f t="shared" si="6"/>
        <v>50</v>
      </c>
      <c r="S19" s="54"/>
      <c r="T19" s="55">
        <f t="shared" si="3"/>
        <v>518</v>
      </c>
      <c r="U19" s="3">
        <v>12</v>
      </c>
      <c r="V19" s="54">
        <v>92</v>
      </c>
      <c r="W19" s="54">
        <v>36</v>
      </c>
      <c r="X19" s="54">
        <v>0</v>
      </c>
      <c r="Y19" s="54">
        <v>1</v>
      </c>
      <c r="Z19" s="54">
        <v>33</v>
      </c>
      <c r="AA19" s="54">
        <v>1</v>
      </c>
      <c r="AB19" s="54">
        <v>1</v>
      </c>
      <c r="AC19" s="54">
        <v>1</v>
      </c>
      <c r="AD19" s="54">
        <v>51</v>
      </c>
      <c r="AE19" s="54">
        <v>4</v>
      </c>
      <c r="AF19" s="54">
        <v>3</v>
      </c>
      <c r="AG19" s="54">
        <v>10</v>
      </c>
      <c r="AH19" s="54">
        <v>24</v>
      </c>
      <c r="AI19" s="54">
        <v>88</v>
      </c>
      <c r="AJ19" s="54">
        <v>1</v>
      </c>
      <c r="AK19" s="54">
        <v>22</v>
      </c>
      <c r="AL19" s="54">
        <v>1</v>
      </c>
      <c r="AM19" s="54">
        <v>71</v>
      </c>
      <c r="AN19" s="54">
        <v>13</v>
      </c>
      <c r="AO19" s="55">
        <f t="shared" si="4"/>
        <v>453</v>
      </c>
      <c r="AP19" s="55">
        <v>15</v>
      </c>
      <c r="AQ19" s="55">
        <f t="shared" si="7"/>
        <v>468</v>
      </c>
      <c r="AR19" s="54">
        <f t="shared" si="8"/>
        <v>13</v>
      </c>
      <c r="AS19" s="54">
        <f t="shared" si="9"/>
        <v>37</v>
      </c>
      <c r="AT19" s="68">
        <f t="shared" si="5"/>
        <v>0</v>
      </c>
      <c r="AU19" s="55">
        <f t="shared" si="10"/>
        <v>0</v>
      </c>
      <c r="AV19" s="55">
        <f t="shared" si="11"/>
        <v>518</v>
      </c>
      <c r="AW19" s="2">
        <v>1</v>
      </c>
    </row>
    <row r="20" spans="1:49" ht="15.75" customHeight="1">
      <c r="A20" s="3">
        <v>13</v>
      </c>
      <c r="B20" s="54">
        <v>561</v>
      </c>
      <c r="C20" s="54">
        <v>463</v>
      </c>
      <c r="D20" s="55">
        <f t="shared" si="0"/>
        <v>1024</v>
      </c>
      <c r="E20" s="54">
        <v>132</v>
      </c>
      <c r="F20" s="54">
        <v>122</v>
      </c>
      <c r="G20" s="55">
        <f t="shared" si="1"/>
        <v>254</v>
      </c>
      <c r="H20" s="54">
        <v>50</v>
      </c>
      <c r="I20" s="54">
        <v>40</v>
      </c>
      <c r="J20" s="54">
        <v>0</v>
      </c>
      <c r="K20" s="54">
        <v>2</v>
      </c>
      <c r="L20" s="54">
        <v>1</v>
      </c>
      <c r="M20" s="54">
        <v>28</v>
      </c>
      <c r="N20" s="54">
        <v>110</v>
      </c>
      <c r="O20" s="55">
        <f t="shared" si="2"/>
        <v>231</v>
      </c>
      <c r="P20" s="54">
        <v>6</v>
      </c>
      <c r="Q20" s="54">
        <v>17</v>
      </c>
      <c r="R20" s="54">
        <f t="shared" si="6"/>
        <v>23</v>
      </c>
      <c r="S20" s="54">
        <v>0</v>
      </c>
      <c r="T20" s="55">
        <f t="shared" si="3"/>
        <v>254</v>
      </c>
      <c r="U20" s="3">
        <v>13</v>
      </c>
      <c r="V20" s="54">
        <v>45</v>
      </c>
      <c r="W20" s="54">
        <v>32</v>
      </c>
      <c r="X20" s="54">
        <v>1</v>
      </c>
      <c r="Y20" s="54">
        <v>0</v>
      </c>
      <c r="Z20" s="54">
        <v>8</v>
      </c>
      <c r="AA20" s="54">
        <v>0</v>
      </c>
      <c r="AB20" s="54">
        <v>2</v>
      </c>
      <c r="AC20" s="54">
        <v>0</v>
      </c>
      <c r="AD20" s="54">
        <v>12</v>
      </c>
      <c r="AE20" s="54">
        <v>7</v>
      </c>
      <c r="AF20" s="54">
        <v>5</v>
      </c>
      <c r="AG20" s="54">
        <v>6</v>
      </c>
      <c r="AH20" s="54">
        <v>13</v>
      </c>
      <c r="AI20" s="54">
        <v>48</v>
      </c>
      <c r="AJ20" s="54">
        <v>1</v>
      </c>
      <c r="AK20" s="54">
        <v>4</v>
      </c>
      <c r="AL20" s="54">
        <v>1</v>
      </c>
      <c r="AM20" s="54">
        <v>37</v>
      </c>
      <c r="AN20" s="54">
        <v>2</v>
      </c>
      <c r="AO20" s="55">
        <f t="shared" si="4"/>
        <v>224</v>
      </c>
      <c r="AP20" s="55">
        <v>7</v>
      </c>
      <c r="AQ20" s="55">
        <f t="shared" si="7"/>
        <v>231</v>
      </c>
      <c r="AR20" s="54">
        <f t="shared" si="8"/>
        <v>6</v>
      </c>
      <c r="AS20" s="54">
        <f t="shared" si="9"/>
        <v>17</v>
      </c>
      <c r="AT20" s="68">
        <f t="shared" si="5"/>
        <v>0</v>
      </c>
      <c r="AU20" s="55">
        <f t="shared" si="10"/>
        <v>0</v>
      </c>
      <c r="AV20" s="55">
        <f t="shared" si="11"/>
        <v>254</v>
      </c>
      <c r="AW20" s="2">
        <v>1</v>
      </c>
    </row>
    <row r="21" spans="1:49" ht="15.75" customHeight="1">
      <c r="A21" s="3">
        <v>14</v>
      </c>
      <c r="B21" s="54">
        <v>609</v>
      </c>
      <c r="C21" s="54">
        <v>588</v>
      </c>
      <c r="D21" s="55">
        <f t="shared" si="0"/>
        <v>1197</v>
      </c>
      <c r="E21" s="54">
        <v>334</v>
      </c>
      <c r="F21" s="54">
        <v>313</v>
      </c>
      <c r="G21" s="55">
        <f t="shared" si="1"/>
        <v>647</v>
      </c>
      <c r="H21" s="54">
        <v>137</v>
      </c>
      <c r="I21" s="54">
        <v>110</v>
      </c>
      <c r="J21" s="54">
        <v>0</v>
      </c>
      <c r="K21" s="54">
        <v>2</v>
      </c>
      <c r="L21" s="54">
        <v>2</v>
      </c>
      <c r="M21" s="54">
        <v>75</v>
      </c>
      <c r="N21" s="54">
        <v>266</v>
      </c>
      <c r="O21" s="55">
        <f t="shared" si="2"/>
        <v>592</v>
      </c>
      <c r="P21" s="54">
        <v>13</v>
      </c>
      <c r="Q21" s="54">
        <v>42</v>
      </c>
      <c r="R21" s="54">
        <f t="shared" si="6"/>
        <v>55</v>
      </c>
      <c r="S21" s="54"/>
      <c r="T21" s="55">
        <f t="shared" si="3"/>
        <v>647</v>
      </c>
      <c r="U21" s="3">
        <v>14</v>
      </c>
      <c r="V21" s="54">
        <v>117</v>
      </c>
      <c r="W21" s="54">
        <v>68</v>
      </c>
      <c r="X21" s="54">
        <v>0</v>
      </c>
      <c r="Y21" s="54">
        <v>0</v>
      </c>
      <c r="Z21" s="54">
        <v>46</v>
      </c>
      <c r="AA21" s="54">
        <v>0</v>
      </c>
      <c r="AB21" s="54">
        <v>1</v>
      </c>
      <c r="AC21" s="54">
        <v>2</v>
      </c>
      <c r="AD21" s="54">
        <v>62</v>
      </c>
      <c r="AE21" s="54">
        <v>8</v>
      </c>
      <c r="AF21" s="54">
        <v>4</v>
      </c>
      <c r="AG21" s="54">
        <v>21</v>
      </c>
      <c r="AH21" s="54">
        <v>30</v>
      </c>
      <c r="AI21" s="54">
        <v>111</v>
      </c>
      <c r="AJ21" s="54">
        <v>1</v>
      </c>
      <c r="AK21" s="54">
        <v>44</v>
      </c>
      <c r="AL21" s="54">
        <v>1</v>
      </c>
      <c r="AM21" s="54">
        <v>45</v>
      </c>
      <c r="AN21" s="54">
        <v>5</v>
      </c>
      <c r="AO21" s="55">
        <f t="shared" si="4"/>
        <v>566</v>
      </c>
      <c r="AP21" s="55">
        <v>26</v>
      </c>
      <c r="AQ21" s="55">
        <f t="shared" si="7"/>
        <v>592</v>
      </c>
      <c r="AR21" s="54">
        <f t="shared" si="8"/>
        <v>13</v>
      </c>
      <c r="AS21" s="54">
        <f t="shared" si="9"/>
        <v>42</v>
      </c>
      <c r="AT21" s="68">
        <f t="shared" si="5"/>
        <v>0</v>
      </c>
      <c r="AU21" s="55">
        <f t="shared" si="10"/>
        <v>0</v>
      </c>
      <c r="AV21" s="55">
        <f t="shared" si="11"/>
        <v>647</v>
      </c>
      <c r="AW21" s="2">
        <v>1</v>
      </c>
    </row>
    <row r="22" spans="1:49" ht="15.75" customHeight="1">
      <c r="A22" s="3">
        <v>15</v>
      </c>
      <c r="B22" s="54">
        <v>461</v>
      </c>
      <c r="C22" s="54">
        <v>492</v>
      </c>
      <c r="D22" s="55">
        <f t="shared" si="0"/>
        <v>953</v>
      </c>
      <c r="E22" s="54">
        <v>303</v>
      </c>
      <c r="F22" s="54">
        <v>296</v>
      </c>
      <c r="G22" s="55">
        <f t="shared" si="1"/>
        <v>599</v>
      </c>
      <c r="H22" s="54">
        <v>140</v>
      </c>
      <c r="I22" s="54">
        <v>87</v>
      </c>
      <c r="J22" s="54">
        <v>1</v>
      </c>
      <c r="K22" s="54">
        <v>1</v>
      </c>
      <c r="L22" s="54">
        <v>5</v>
      </c>
      <c r="M22" s="54">
        <v>71</v>
      </c>
      <c r="N22" s="54">
        <v>259</v>
      </c>
      <c r="O22" s="55">
        <f t="shared" si="2"/>
        <v>564</v>
      </c>
      <c r="P22" s="54">
        <v>9</v>
      </c>
      <c r="Q22" s="54">
        <v>26</v>
      </c>
      <c r="R22" s="54">
        <f t="shared" si="6"/>
        <v>35</v>
      </c>
      <c r="S22" s="54"/>
      <c r="T22" s="55">
        <f t="shared" si="3"/>
        <v>599</v>
      </c>
      <c r="U22" s="3">
        <v>15</v>
      </c>
      <c r="V22" s="54">
        <v>124</v>
      </c>
      <c r="W22" s="54">
        <v>46</v>
      </c>
      <c r="X22" s="54">
        <v>1</v>
      </c>
      <c r="Y22" s="54">
        <v>0</v>
      </c>
      <c r="Z22" s="54">
        <v>40</v>
      </c>
      <c r="AA22" s="54">
        <v>1</v>
      </c>
      <c r="AB22" s="54">
        <v>1</v>
      </c>
      <c r="AC22" s="54">
        <v>2</v>
      </c>
      <c r="AD22" s="54">
        <v>55</v>
      </c>
      <c r="AE22" s="54">
        <v>7</v>
      </c>
      <c r="AF22" s="54">
        <v>2</v>
      </c>
      <c r="AG22" s="54">
        <v>21</v>
      </c>
      <c r="AH22" s="54">
        <v>45</v>
      </c>
      <c r="AI22" s="54">
        <v>98</v>
      </c>
      <c r="AJ22" s="54">
        <v>0</v>
      </c>
      <c r="AK22" s="54">
        <v>34</v>
      </c>
      <c r="AL22" s="54">
        <v>4</v>
      </c>
      <c r="AM22" s="54">
        <v>55</v>
      </c>
      <c r="AN22" s="54">
        <v>5</v>
      </c>
      <c r="AO22" s="55">
        <f t="shared" si="4"/>
        <v>541</v>
      </c>
      <c r="AP22" s="55">
        <v>23</v>
      </c>
      <c r="AQ22" s="55">
        <f t="shared" si="7"/>
        <v>564</v>
      </c>
      <c r="AR22" s="54">
        <f t="shared" si="8"/>
        <v>9</v>
      </c>
      <c r="AS22" s="54">
        <f t="shared" si="9"/>
        <v>26</v>
      </c>
      <c r="AT22" s="68">
        <f t="shared" si="5"/>
        <v>0</v>
      </c>
      <c r="AU22" s="55">
        <f t="shared" si="10"/>
        <v>0</v>
      </c>
      <c r="AV22" s="55">
        <f t="shared" si="11"/>
        <v>599</v>
      </c>
      <c r="AW22" s="2">
        <v>1</v>
      </c>
    </row>
    <row r="23" spans="1:49" ht="15.75" customHeight="1">
      <c r="A23" s="3">
        <v>16</v>
      </c>
      <c r="B23" s="54">
        <v>410</v>
      </c>
      <c r="C23" s="54">
        <v>428</v>
      </c>
      <c r="D23" s="55">
        <f t="shared" si="0"/>
        <v>838</v>
      </c>
      <c r="E23" s="54">
        <v>228</v>
      </c>
      <c r="F23" s="54">
        <v>226</v>
      </c>
      <c r="G23" s="55">
        <f t="shared" si="1"/>
        <v>454</v>
      </c>
      <c r="H23" s="54">
        <v>107</v>
      </c>
      <c r="I23" s="54">
        <v>59</v>
      </c>
      <c r="J23" s="54">
        <v>1</v>
      </c>
      <c r="K23" s="54">
        <v>1</v>
      </c>
      <c r="L23" s="54">
        <v>1</v>
      </c>
      <c r="M23" s="54">
        <v>59</v>
      </c>
      <c r="N23" s="54">
        <v>206</v>
      </c>
      <c r="O23" s="55">
        <f t="shared" si="2"/>
        <v>434</v>
      </c>
      <c r="P23" s="54">
        <v>3</v>
      </c>
      <c r="Q23" s="54">
        <v>17</v>
      </c>
      <c r="R23" s="54">
        <f t="shared" si="6"/>
        <v>20</v>
      </c>
      <c r="S23" s="54"/>
      <c r="T23" s="55">
        <f t="shared" si="3"/>
        <v>454</v>
      </c>
      <c r="U23" s="3">
        <v>16</v>
      </c>
      <c r="V23" s="54">
        <v>84</v>
      </c>
      <c r="W23" s="54">
        <v>43</v>
      </c>
      <c r="X23" s="54">
        <v>0</v>
      </c>
      <c r="Y23" s="54">
        <v>0</v>
      </c>
      <c r="Z23" s="54">
        <v>19</v>
      </c>
      <c r="AA23" s="54">
        <v>1</v>
      </c>
      <c r="AB23" s="54">
        <v>0</v>
      </c>
      <c r="AC23" s="54">
        <v>2</v>
      </c>
      <c r="AD23" s="54">
        <v>46</v>
      </c>
      <c r="AE23" s="54">
        <v>8</v>
      </c>
      <c r="AF23" s="54">
        <v>6</v>
      </c>
      <c r="AG23" s="54">
        <v>11</v>
      </c>
      <c r="AH23" s="54">
        <v>25</v>
      </c>
      <c r="AI23" s="54">
        <v>76</v>
      </c>
      <c r="AJ23" s="54">
        <v>3</v>
      </c>
      <c r="AK23" s="54">
        <v>13</v>
      </c>
      <c r="AL23" s="54">
        <v>2</v>
      </c>
      <c r="AM23" s="54">
        <v>67</v>
      </c>
      <c r="AN23" s="54">
        <v>5</v>
      </c>
      <c r="AO23" s="55">
        <f t="shared" si="4"/>
        <v>411</v>
      </c>
      <c r="AP23" s="55">
        <v>23</v>
      </c>
      <c r="AQ23" s="55">
        <f t="shared" si="7"/>
        <v>434</v>
      </c>
      <c r="AR23" s="54">
        <f t="shared" si="8"/>
        <v>3</v>
      </c>
      <c r="AS23" s="54">
        <f t="shared" si="9"/>
        <v>17</v>
      </c>
      <c r="AT23" s="68">
        <f t="shared" si="5"/>
        <v>0</v>
      </c>
      <c r="AU23" s="55">
        <f t="shared" si="10"/>
        <v>0</v>
      </c>
      <c r="AV23" s="55">
        <f t="shared" si="11"/>
        <v>454</v>
      </c>
      <c r="AW23" s="2">
        <v>1</v>
      </c>
    </row>
    <row r="24" spans="1:49" ht="15.75" customHeight="1">
      <c r="A24" s="3">
        <v>17</v>
      </c>
      <c r="B24" s="54">
        <v>701</v>
      </c>
      <c r="C24" s="54">
        <v>735</v>
      </c>
      <c r="D24" s="55">
        <f t="shared" si="0"/>
        <v>1436</v>
      </c>
      <c r="E24" s="54">
        <v>436</v>
      </c>
      <c r="F24" s="54">
        <v>436</v>
      </c>
      <c r="G24" s="55">
        <f t="shared" si="1"/>
        <v>872</v>
      </c>
      <c r="H24" s="54">
        <v>175</v>
      </c>
      <c r="I24" s="54">
        <v>119</v>
      </c>
      <c r="J24" s="54">
        <v>2</v>
      </c>
      <c r="K24" s="54">
        <v>1</v>
      </c>
      <c r="L24" s="54">
        <v>4</v>
      </c>
      <c r="M24" s="54">
        <v>119</v>
      </c>
      <c r="N24" s="54">
        <v>390</v>
      </c>
      <c r="O24" s="55">
        <f t="shared" si="2"/>
        <v>810</v>
      </c>
      <c r="P24" s="54">
        <v>10</v>
      </c>
      <c r="Q24" s="54">
        <v>52</v>
      </c>
      <c r="R24" s="54">
        <f t="shared" si="6"/>
        <v>62</v>
      </c>
      <c r="S24" s="54"/>
      <c r="T24" s="55">
        <f t="shared" si="3"/>
        <v>872</v>
      </c>
      <c r="U24" s="3">
        <v>17</v>
      </c>
      <c r="V24" s="54">
        <v>188</v>
      </c>
      <c r="W24" s="54">
        <v>64</v>
      </c>
      <c r="X24" s="54">
        <v>1</v>
      </c>
      <c r="Y24" s="54">
        <v>0</v>
      </c>
      <c r="Z24" s="54">
        <v>58</v>
      </c>
      <c r="AA24" s="54">
        <v>2</v>
      </c>
      <c r="AB24" s="54">
        <v>1</v>
      </c>
      <c r="AC24" s="54">
        <v>3</v>
      </c>
      <c r="AD24" s="54">
        <v>85</v>
      </c>
      <c r="AE24" s="54">
        <v>11</v>
      </c>
      <c r="AF24" s="54">
        <v>20</v>
      </c>
      <c r="AG24" s="54">
        <v>13</v>
      </c>
      <c r="AH24" s="54">
        <v>38</v>
      </c>
      <c r="AI24" s="54">
        <v>153</v>
      </c>
      <c r="AJ24" s="54">
        <v>2</v>
      </c>
      <c r="AK24" s="54">
        <v>31</v>
      </c>
      <c r="AL24" s="54">
        <v>2</v>
      </c>
      <c r="AM24" s="54">
        <v>92</v>
      </c>
      <c r="AN24" s="54">
        <v>7</v>
      </c>
      <c r="AO24" s="55">
        <f t="shared" si="4"/>
        <v>771</v>
      </c>
      <c r="AP24" s="55">
        <v>39</v>
      </c>
      <c r="AQ24" s="55">
        <f t="shared" si="7"/>
        <v>810</v>
      </c>
      <c r="AR24" s="54">
        <f t="shared" si="8"/>
        <v>10</v>
      </c>
      <c r="AS24" s="54">
        <f t="shared" si="9"/>
        <v>52</v>
      </c>
      <c r="AT24" s="68">
        <f t="shared" si="5"/>
        <v>0</v>
      </c>
      <c r="AU24" s="55">
        <f t="shared" si="10"/>
        <v>0</v>
      </c>
      <c r="AV24" s="55">
        <f t="shared" si="11"/>
        <v>872</v>
      </c>
      <c r="AW24" s="2"/>
    </row>
    <row r="25" spans="1:49" ht="15.75" customHeight="1">
      <c r="A25" s="3">
        <v>18</v>
      </c>
      <c r="B25" s="54">
        <v>525</v>
      </c>
      <c r="C25" s="54">
        <v>531</v>
      </c>
      <c r="D25" s="55">
        <f t="shared" si="0"/>
        <v>1056</v>
      </c>
      <c r="E25" s="54">
        <v>302</v>
      </c>
      <c r="F25" s="54">
        <v>300</v>
      </c>
      <c r="G25" s="55">
        <f t="shared" si="1"/>
        <v>602</v>
      </c>
      <c r="H25" s="54">
        <v>119</v>
      </c>
      <c r="I25" s="54">
        <v>120</v>
      </c>
      <c r="J25" s="54">
        <v>2</v>
      </c>
      <c r="K25" s="54">
        <v>1</v>
      </c>
      <c r="L25" s="54">
        <v>2</v>
      </c>
      <c r="M25" s="54">
        <v>77</v>
      </c>
      <c r="N25" s="54">
        <v>247</v>
      </c>
      <c r="O25" s="55">
        <f t="shared" si="2"/>
        <v>568</v>
      </c>
      <c r="P25" s="54">
        <v>6</v>
      </c>
      <c r="Q25" s="54">
        <v>28</v>
      </c>
      <c r="R25" s="54">
        <f t="shared" si="6"/>
        <v>34</v>
      </c>
      <c r="S25" s="54"/>
      <c r="T25" s="55">
        <f t="shared" si="3"/>
        <v>602</v>
      </c>
      <c r="U25" s="3">
        <v>18</v>
      </c>
      <c r="V25" s="54">
        <v>92</v>
      </c>
      <c r="W25" s="54">
        <v>60</v>
      </c>
      <c r="X25" s="54">
        <v>2</v>
      </c>
      <c r="Y25" s="54">
        <v>1</v>
      </c>
      <c r="Z25" s="54">
        <v>52</v>
      </c>
      <c r="AA25" s="54">
        <v>1</v>
      </c>
      <c r="AB25" s="54">
        <v>1</v>
      </c>
      <c r="AC25" s="54">
        <v>2</v>
      </c>
      <c r="AD25" s="54">
        <v>52</v>
      </c>
      <c r="AE25" s="54">
        <v>11</v>
      </c>
      <c r="AF25" s="54">
        <v>11</v>
      </c>
      <c r="AG25" s="54">
        <v>12</v>
      </c>
      <c r="AH25" s="54">
        <v>27</v>
      </c>
      <c r="AI25" s="54">
        <v>94</v>
      </c>
      <c r="AJ25" s="54">
        <v>1</v>
      </c>
      <c r="AK25" s="54">
        <v>29</v>
      </c>
      <c r="AL25" s="54">
        <v>4</v>
      </c>
      <c r="AM25" s="54">
        <v>77</v>
      </c>
      <c r="AN25" s="54">
        <v>8</v>
      </c>
      <c r="AO25" s="55">
        <f t="shared" si="4"/>
        <v>537</v>
      </c>
      <c r="AP25" s="55">
        <v>31</v>
      </c>
      <c r="AQ25" s="55">
        <f t="shared" si="7"/>
        <v>568</v>
      </c>
      <c r="AR25" s="54">
        <f t="shared" si="8"/>
        <v>6</v>
      </c>
      <c r="AS25" s="54">
        <f t="shared" si="9"/>
        <v>28</v>
      </c>
      <c r="AT25" s="68">
        <f t="shared" si="5"/>
        <v>0</v>
      </c>
      <c r="AU25" s="55">
        <f t="shared" si="10"/>
        <v>0</v>
      </c>
      <c r="AV25" s="55">
        <f t="shared" si="11"/>
        <v>602</v>
      </c>
      <c r="AW25" s="2">
        <v>1</v>
      </c>
    </row>
    <row r="26" spans="1:49" ht="15.75" customHeight="1">
      <c r="A26" s="3">
        <v>19</v>
      </c>
      <c r="B26" s="54">
        <v>797</v>
      </c>
      <c r="C26" s="54">
        <v>757</v>
      </c>
      <c r="D26" s="55">
        <f t="shared" si="0"/>
        <v>1554</v>
      </c>
      <c r="E26" s="54">
        <v>461</v>
      </c>
      <c r="F26" s="54">
        <v>410</v>
      </c>
      <c r="G26" s="55">
        <f t="shared" si="1"/>
        <v>871</v>
      </c>
      <c r="H26" s="54">
        <v>181</v>
      </c>
      <c r="I26" s="54">
        <v>157</v>
      </c>
      <c r="J26" s="54">
        <v>1</v>
      </c>
      <c r="K26" s="54">
        <v>0</v>
      </c>
      <c r="L26" s="54">
        <v>5</v>
      </c>
      <c r="M26" s="54">
        <v>127</v>
      </c>
      <c r="N26" s="54">
        <v>352</v>
      </c>
      <c r="O26" s="55">
        <f t="shared" si="2"/>
        <v>823</v>
      </c>
      <c r="P26" s="54">
        <v>4</v>
      </c>
      <c r="Q26" s="54">
        <v>44</v>
      </c>
      <c r="R26" s="54">
        <f t="shared" si="6"/>
        <v>48</v>
      </c>
      <c r="S26" s="54"/>
      <c r="T26" s="55">
        <f t="shared" si="3"/>
        <v>871</v>
      </c>
      <c r="U26" s="3">
        <v>19</v>
      </c>
      <c r="V26" s="54">
        <v>160</v>
      </c>
      <c r="W26" s="54">
        <v>98</v>
      </c>
      <c r="X26" s="54">
        <v>0</v>
      </c>
      <c r="Y26" s="54">
        <v>2</v>
      </c>
      <c r="Z26" s="54">
        <v>56</v>
      </c>
      <c r="AA26" s="54">
        <v>0</v>
      </c>
      <c r="AB26" s="54">
        <v>0</v>
      </c>
      <c r="AC26" s="54">
        <v>4</v>
      </c>
      <c r="AD26" s="54">
        <v>88</v>
      </c>
      <c r="AE26" s="54">
        <v>16</v>
      </c>
      <c r="AF26" s="54">
        <v>17</v>
      </c>
      <c r="AG26" s="54">
        <v>28</v>
      </c>
      <c r="AH26" s="54">
        <v>65</v>
      </c>
      <c r="AI26" s="54">
        <v>128</v>
      </c>
      <c r="AJ26" s="54">
        <v>0</v>
      </c>
      <c r="AK26" s="54">
        <v>29</v>
      </c>
      <c r="AL26" s="54">
        <v>4</v>
      </c>
      <c r="AM26" s="54">
        <v>87</v>
      </c>
      <c r="AN26" s="54">
        <v>8</v>
      </c>
      <c r="AO26" s="55">
        <f t="shared" si="4"/>
        <v>790</v>
      </c>
      <c r="AP26" s="55">
        <v>33</v>
      </c>
      <c r="AQ26" s="55">
        <f t="shared" si="7"/>
        <v>823</v>
      </c>
      <c r="AR26" s="54">
        <f t="shared" si="8"/>
        <v>4</v>
      </c>
      <c r="AS26" s="54">
        <f t="shared" si="9"/>
        <v>44</v>
      </c>
      <c r="AT26" s="68">
        <f t="shared" si="5"/>
        <v>0</v>
      </c>
      <c r="AU26" s="55">
        <f t="shared" si="10"/>
        <v>0</v>
      </c>
      <c r="AV26" s="55">
        <f t="shared" si="11"/>
        <v>871</v>
      </c>
      <c r="AW26" s="2">
        <v>1</v>
      </c>
    </row>
    <row r="27" spans="1:49" ht="15.75" customHeight="1">
      <c r="A27" s="3">
        <v>20</v>
      </c>
      <c r="B27" s="54">
        <v>538</v>
      </c>
      <c r="C27" s="54">
        <v>511</v>
      </c>
      <c r="D27" s="55">
        <f t="shared" si="0"/>
        <v>1049</v>
      </c>
      <c r="E27" s="54">
        <v>274</v>
      </c>
      <c r="F27" s="54">
        <v>281</v>
      </c>
      <c r="G27" s="55">
        <f t="shared" si="1"/>
        <v>555</v>
      </c>
      <c r="H27" s="54">
        <v>124</v>
      </c>
      <c r="I27" s="54">
        <v>76</v>
      </c>
      <c r="J27" s="54">
        <v>0</v>
      </c>
      <c r="K27" s="54">
        <v>0</v>
      </c>
      <c r="L27" s="54">
        <v>3</v>
      </c>
      <c r="M27" s="54">
        <v>52</v>
      </c>
      <c r="N27" s="54">
        <v>270</v>
      </c>
      <c r="O27" s="55">
        <f t="shared" si="2"/>
        <v>525</v>
      </c>
      <c r="P27" s="54">
        <v>5</v>
      </c>
      <c r="Q27" s="54">
        <v>25</v>
      </c>
      <c r="R27" s="54">
        <f t="shared" si="6"/>
        <v>30</v>
      </c>
      <c r="S27" s="54"/>
      <c r="T27" s="55">
        <f t="shared" si="3"/>
        <v>555</v>
      </c>
      <c r="U27" s="3">
        <v>20</v>
      </c>
      <c r="V27" s="54">
        <v>103</v>
      </c>
      <c r="W27" s="54">
        <v>48</v>
      </c>
      <c r="X27" s="54">
        <v>0</v>
      </c>
      <c r="Y27" s="54">
        <v>0</v>
      </c>
      <c r="Z27" s="54">
        <v>28</v>
      </c>
      <c r="AA27" s="54">
        <v>0</v>
      </c>
      <c r="AB27" s="54">
        <v>0</v>
      </c>
      <c r="AC27" s="54">
        <v>3</v>
      </c>
      <c r="AD27" s="54">
        <v>40</v>
      </c>
      <c r="AE27" s="54">
        <v>2</v>
      </c>
      <c r="AF27" s="54">
        <v>6</v>
      </c>
      <c r="AG27" s="54">
        <v>12</v>
      </c>
      <c r="AH27" s="54">
        <v>32</v>
      </c>
      <c r="AI27" s="54">
        <v>105</v>
      </c>
      <c r="AJ27" s="54">
        <v>1</v>
      </c>
      <c r="AK27" s="54">
        <v>38</v>
      </c>
      <c r="AL27" s="54">
        <v>1</v>
      </c>
      <c r="AM27" s="54">
        <v>73</v>
      </c>
      <c r="AN27" s="54">
        <v>6</v>
      </c>
      <c r="AO27" s="55">
        <f t="shared" si="4"/>
        <v>498</v>
      </c>
      <c r="AP27" s="55">
        <v>27</v>
      </c>
      <c r="AQ27" s="55">
        <f t="shared" si="7"/>
        <v>525</v>
      </c>
      <c r="AR27" s="54">
        <f t="shared" si="8"/>
        <v>5</v>
      </c>
      <c r="AS27" s="54">
        <f t="shared" si="9"/>
        <v>25</v>
      </c>
      <c r="AT27" s="68">
        <f t="shared" si="5"/>
        <v>0</v>
      </c>
      <c r="AU27" s="55">
        <f t="shared" si="10"/>
        <v>0</v>
      </c>
      <c r="AV27" s="55">
        <f t="shared" si="11"/>
        <v>555</v>
      </c>
      <c r="AW27" s="2">
        <v>1</v>
      </c>
    </row>
    <row r="28" spans="1:49" ht="15.75" customHeight="1">
      <c r="A28" s="3">
        <v>21</v>
      </c>
      <c r="B28" s="54">
        <v>790</v>
      </c>
      <c r="C28" s="54">
        <v>779</v>
      </c>
      <c r="D28" s="55">
        <f t="shared" si="0"/>
        <v>1569</v>
      </c>
      <c r="E28" s="54">
        <v>448</v>
      </c>
      <c r="F28" s="54">
        <v>440</v>
      </c>
      <c r="G28" s="55">
        <f t="shared" si="1"/>
        <v>888</v>
      </c>
      <c r="H28" s="54">
        <v>186</v>
      </c>
      <c r="I28" s="54">
        <v>151</v>
      </c>
      <c r="J28" s="54">
        <v>2</v>
      </c>
      <c r="K28" s="54">
        <v>0</v>
      </c>
      <c r="L28" s="54">
        <v>5</v>
      </c>
      <c r="M28" s="54">
        <v>115</v>
      </c>
      <c r="N28" s="54">
        <v>368</v>
      </c>
      <c r="O28" s="55">
        <f t="shared" si="2"/>
        <v>827</v>
      </c>
      <c r="P28" s="54">
        <v>12</v>
      </c>
      <c r="Q28" s="54">
        <v>49</v>
      </c>
      <c r="R28" s="54">
        <f t="shared" si="6"/>
        <v>61</v>
      </c>
      <c r="S28" s="54"/>
      <c r="T28" s="55">
        <f t="shared" si="3"/>
        <v>888</v>
      </c>
      <c r="U28" s="3">
        <v>21</v>
      </c>
      <c r="V28" s="54">
        <v>156</v>
      </c>
      <c r="W28" s="54">
        <v>79</v>
      </c>
      <c r="X28" s="54">
        <v>1</v>
      </c>
      <c r="Y28" s="54">
        <v>0</v>
      </c>
      <c r="Z28" s="54">
        <v>71</v>
      </c>
      <c r="AA28" s="54">
        <v>0</v>
      </c>
      <c r="AB28" s="54">
        <v>0</v>
      </c>
      <c r="AC28" s="54">
        <v>5</v>
      </c>
      <c r="AD28" s="54">
        <v>75</v>
      </c>
      <c r="AE28" s="54">
        <v>25</v>
      </c>
      <c r="AF28" s="54">
        <v>12</v>
      </c>
      <c r="AG28" s="54">
        <v>18</v>
      </c>
      <c r="AH28" s="54">
        <v>38</v>
      </c>
      <c r="AI28" s="54">
        <v>158</v>
      </c>
      <c r="AJ28" s="54">
        <v>7</v>
      </c>
      <c r="AK28" s="54">
        <v>33</v>
      </c>
      <c r="AL28" s="54">
        <v>1</v>
      </c>
      <c r="AM28" s="54">
        <v>103</v>
      </c>
      <c r="AN28" s="54">
        <v>9</v>
      </c>
      <c r="AO28" s="55">
        <f t="shared" si="4"/>
        <v>791</v>
      </c>
      <c r="AP28" s="55">
        <v>36</v>
      </c>
      <c r="AQ28" s="55">
        <f t="shared" si="7"/>
        <v>827</v>
      </c>
      <c r="AR28" s="54">
        <f t="shared" si="8"/>
        <v>12</v>
      </c>
      <c r="AS28" s="54">
        <f t="shared" si="9"/>
        <v>49</v>
      </c>
      <c r="AT28" s="68">
        <f t="shared" si="5"/>
        <v>0</v>
      </c>
      <c r="AU28" s="55">
        <f t="shared" si="10"/>
        <v>0</v>
      </c>
      <c r="AV28" s="55">
        <f t="shared" si="11"/>
        <v>888</v>
      </c>
      <c r="AW28" s="2">
        <v>1</v>
      </c>
    </row>
    <row r="29" spans="1:49" ht="15.75" customHeight="1">
      <c r="A29" s="3">
        <v>22</v>
      </c>
      <c r="B29" s="54">
        <v>459</v>
      </c>
      <c r="C29" s="54">
        <v>481</v>
      </c>
      <c r="D29" s="55">
        <f t="shared" si="0"/>
        <v>940</v>
      </c>
      <c r="E29" s="54">
        <v>260</v>
      </c>
      <c r="F29" s="54">
        <v>266</v>
      </c>
      <c r="G29" s="55">
        <f t="shared" si="1"/>
        <v>526</v>
      </c>
      <c r="H29" s="54">
        <v>98</v>
      </c>
      <c r="I29" s="54">
        <v>92</v>
      </c>
      <c r="J29" s="54">
        <v>2</v>
      </c>
      <c r="K29" s="54">
        <v>2</v>
      </c>
      <c r="L29" s="54">
        <v>3</v>
      </c>
      <c r="M29" s="54">
        <v>63</v>
      </c>
      <c r="N29" s="54">
        <v>236</v>
      </c>
      <c r="O29" s="55">
        <f t="shared" si="2"/>
        <v>496</v>
      </c>
      <c r="P29" s="54">
        <v>6</v>
      </c>
      <c r="Q29" s="54">
        <v>24</v>
      </c>
      <c r="R29" s="54">
        <f t="shared" si="6"/>
        <v>30</v>
      </c>
      <c r="S29" s="54"/>
      <c r="T29" s="55">
        <f t="shared" si="3"/>
        <v>526</v>
      </c>
      <c r="U29" s="3">
        <v>22</v>
      </c>
      <c r="V29" s="54">
        <v>83</v>
      </c>
      <c r="W29" s="54">
        <v>54</v>
      </c>
      <c r="X29" s="54">
        <v>0</v>
      </c>
      <c r="Y29" s="54">
        <v>0</v>
      </c>
      <c r="Z29" s="54">
        <v>42</v>
      </c>
      <c r="AA29" s="54">
        <v>1</v>
      </c>
      <c r="AB29" s="54">
        <v>1</v>
      </c>
      <c r="AC29" s="54">
        <v>0</v>
      </c>
      <c r="AD29" s="54">
        <v>48</v>
      </c>
      <c r="AE29" s="54">
        <v>12</v>
      </c>
      <c r="AF29" s="54">
        <v>4</v>
      </c>
      <c r="AG29" s="54">
        <v>7</v>
      </c>
      <c r="AH29" s="54">
        <v>20</v>
      </c>
      <c r="AI29" s="54">
        <v>123</v>
      </c>
      <c r="AJ29" s="54">
        <v>3</v>
      </c>
      <c r="AK29" s="54">
        <v>16</v>
      </c>
      <c r="AL29" s="54">
        <v>1</v>
      </c>
      <c r="AM29" s="54">
        <v>48</v>
      </c>
      <c r="AN29" s="54">
        <v>5</v>
      </c>
      <c r="AO29" s="55">
        <f t="shared" si="4"/>
        <v>468</v>
      </c>
      <c r="AP29" s="55">
        <v>28</v>
      </c>
      <c r="AQ29" s="55">
        <f t="shared" si="7"/>
        <v>496</v>
      </c>
      <c r="AR29" s="54">
        <f t="shared" si="8"/>
        <v>6</v>
      </c>
      <c r="AS29" s="54">
        <f t="shared" si="9"/>
        <v>24</v>
      </c>
      <c r="AT29" s="68">
        <f t="shared" si="5"/>
        <v>0</v>
      </c>
      <c r="AU29" s="55">
        <f t="shared" si="10"/>
        <v>0</v>
      </c>
      <c r="AV29" s="55">
        <f t="shared" si="11"/>
        <v>526</v>
      </c>
      <c r="AW29" s="2">
        <v>1</v>
      </c>
    </row>
    <row r="30" spans="1:49" ht="15.75" customHeight="1" thickBot="1">
      <c r="A30" s="3">
        <v>23</v>
      </c>
      <c r="B30" s="86">
        <v>434</v>
      </c>
      <c r="C30" s="86">
        <v>460</v>
      </c>
      <c r="D30" s="87">
        <f t="shared" si="0"/>
        <v>894</v>
      </c>
      <c r="E30" s="86">
        <v>222</v>
      </c>
      <c r="F30" s="86">
        <v>209</v>
      </c>
      <c r="G30" s="87">
        <f t="shared" si="1"/>
        <v>431</v>
      </c>
      <c r="H30" s="86">
        <v>87</v>
      </c>
      <c r="I30" s="86">
        <v>72</v>
      </c>
      <c r="J30" s="86">
        <v>2</v>
      </c>
      <c r="K30" s="86">
        <v>0</v>
      </c>
      <c r="L30" s="86">
        <v>5</v>
      </c>
      <c r="M30" s="86">
        <v>59</v>
      </c>
      <c r="N30" s="86">
        <v>178</v>
      </c>
      <c r="O30" s="87">
        <f t="shared" si="2"/>
        <v>403</v>
      </c>
      <c r="P30" s="86">
        <v>8</v>
      </c>
      <c r="Q30" s="86">
        <v>20</v>
      </c>
      <c r="R30" s="86">
        <f t="shared" si="6"/>
        <v>28</v>
      </c>
      <c r="S30" s="86"/>
      <c r="T30" s="87">
        <f t="shared" si="3"/>
        <v>431</v>
      </c>
      <c r="U30" s="103">
        <v>23</v>
      </c>
      <c r="V30" s="86">
        <v>77</v>
      </c>
      <c r="W30" s="86">
        <v>46</v>
      </c>
      <c r="X30" s="86">
        <v>1</v>
      </c>
      <c r="Y30" s="86">
        <v>0</v>
      </c>
      <c r="Z30" s="86">
        <v>27</v>
      </c>
      <c r="AA30" s="86">
        <v>2</v>
      </c>
      <c r="AB30" s="86">
        <v>0</v>
      </c>
      <c r="AC30" s="86">
        <v>1</v>
      </c>
      <c r="AD30" s="86">
        <v>40</v>
      </c>
      <c r="AE30" s="86">
        <v>6</v>
      </c>
      <c r="AF30" s="86">
        <v>4</v>
      </c>
      <c r="AG30" s="86">
        <v>22</v>
      </c>
      <c r="AH30" s="86">
        <v>24</v>
      </c>
      <c r="AI30" s="86">
        <v>76</v>
      </c>
      <c r="AJ30" s="86">
        <v>2</v>
      </c>
      <c r="AK30" s="86">
        <v>9</v>
      </c>
      <c r="AL30" s="86">
        <v>0</v>
      </c>
      <c r="AM30" s="86">
        <v>43</v>
      </c>
      <c r="AN30" s="86">
        <v>1</v>
      </c>
      <c r="AO30" s="87">
        <f t="shared" si="4"/>
        <v>381</v>
      </c>
      <c r="AP30" s="87">
        <v>22</v>
      </c>
      <c r="AQ30" s="87">
        <f t="shared" si="7"/>
        <v>403</v>
      </c>
      <c r="AR30" s="86">
        <f t="shared" si="8"/>
        <v>8</v>
      </c>
      <c r="AS30" s="86">
        <f t="shared" si="9"/>
        <v>20</v>
      </c>
      <c r="AT30" s="91">
        <f t="shared" si="5"/>
        <v>0</v>
      </c>
      <c r="AU30" s="87">
        <f t="shared" si="10"/>
        <v>0</v>
      </c>
      <c r="AV30" s="87">
        <f t="shared" si="11"/>
        <v>431</v>
      </c>
      <c r="AW30" s="75">
        <v>1</v>
      </c>
    </row>
    <row r="31" spans="1:53" ht="15.75" customHeight="1" thickBot="1">
      <c r="A31" s="85" t="s">
        <v>18</v>
      </c>
      <c r="B31" s="88">
        <f aca="true" t="shared" si="12" ref="B31:T31">SUM(B8:B30)</f>
        <v>11726</v>
      </c>
      <c r="C31" s="89">
        <f t="shared" si="12"/>
        <v>11812</v>
      </c>
      <c r="D31" s="89">
        <f t="shared" si="12"/>
        <v>23538</v>
      </c>
      <c r="E31" s="89">
        <f t="shared" si="12"/>
        <v>6358</v>
      </c>
      <c r="F31" s="89">
        <f t="shared" si="12"/>
        <v>6126</v>
      </c>
      <c r="G31" s="89">
        <f t="shared" si="12"/>
        <v>12484</v>
      </c>
      <c r="H31" s="89">
        <f t="shared" si="12"/>
        <v>2580</v>
      </c>
      <c r="I31" s="89">
        <f t="shared" si="12"/>
        <v>1930</v>
      </c>
      <c r="J31" s="89">
        <f t="shared" si="12"/>
        <v>21</v>
      </c>
      <c r="K31" s="89">
        <f t="shared" si="12"/>
        <v>19</v>
      </c>
      <c r="L31" s="89">
        <f t="shared" si="12"/>
        <v>57</v>
      </c>
      <c r="M31" s="89">
        <f t="shared" si="12"/>
        <v>1644</v>
      </c>
      <c r="N31" s="89">
        <f t="shared" si="12"/>
        <v>5432</v>
      </c>
      <c r="O31" s="90">
        <f t="shared" si="12"/>
        <v>11683</v>
      </c>
      <c r="P31" s="104">
        <f t="shared" si="12"/>
        <v>160</v>
      </c>
      <c r="Q31" s="76">
        <f t="shared" si="12"/>
        <v>641</v>
      </c>
      <c r="R31" s="76">
        <f t="shared" si="12"/>
        <v>801</v>
      </c>
      <c r="S31" s="76">
        <f t="shared" si="12"/>
        <v>0</v>
      </c>
      <c r="T31" s="76">
        <f t="shared" si="12"/>
        <v>12484</v>
      </c>
      <c r="U31" s="11"/>
      <c r="V31" s="76">
        <f aca="true" t="shared" si="13" ref="V31:AS31">SUM(V8:V30)</f>
        <v>2236</v>
      </c>
      <c r="W31" s="102">
        <f t="shared" si="13"/>
        <v>1112</v>
      </c>
      <c r="X31" s="89">
        <f t="shared" si="13"/>
        <v>13</v>
      </c>
      <c r="Y31" s="89">
        <f t="shared" si="13"/>
        <v>11</v>
      </c>
      <c r="Z31" s="89">
        <f t="shared" si="13"/>
        <v>797</v>
      </c>
      <c r="AA31" s="89">
        <f t="shared" si="13"/>
        <v>14</v>
      </c>
      <c r="AB31" s="89">
        <f t="shared" si="13"/>
        <v>14</v>
      </c>
      <c r="AC31" s="89">
        <f t="shared" si="13"/>
        <v>38</v>
      </c>
      <c r="AD31" s="89">
        <f t="shared" si="13"/>
        <v>1198</v>
      </c>
      <c r="AE31" s="89">
        <f t="shared" si="13"/>
        <v>206</v>
      </c>
      <c r="AF31" s="89">
        <f t="shared" si="13"/>
        <v>175</v>
      </c>
      <c r="AG31" s="89">
        <f t="shared" si="13"/>
        <v>343</v>
      </c>
      <c r="AH31" s="89">
        <f t="shared" si="13"/>
        <v>644</v>
      </c>
      <c r="AI31" s="89">
        <f t="shared" si="13"/>
        <v>2153</v>
      </c>
      <c r="AJ31" s="89">
        <f t="shared" si="13"/>
        <v>38</v>
      </c>
      <c r="AK31" s="89">
        <f t="shared" si="13"/>
        <v>477</v>
      </c>
      <c r="AL31" s="89">
        <f t="shared" si="13"/>
        <v>36</v>
      </c>
      <c r="AM31" s="89">
        <f t="shared" si="13"/>
        <v>1468</v>
      </c>
      <c r="AN31" s="89">
        <f t="shared" si="13"/>
        <v>153</v>
      </c>
      <c r="AO31" s="92">
        <f t="shared" si="13"/>
        <v>11126</v>
      </c>
      <c r="AP31" s="76">
        <f t="shared" si="13"/>
        <v>557</v>
      </c>
      <c r="AQ31" s="76">
        <f t="shared" si="13"/>
        <v>11683</v>
      </c>
      <c r="AR31" s="102">
        <f t="shared" si="13"/>
        <v>160</v>
      </c>
      <c r="AS31" s="89">
        <f t="shared" si="13"/>
        <v>641</v>
      </c>
      <c r="AT31" s="93">
        <f>SUM(AT8:AT30)</f>
        <v>0</v>
      </c>
      <c r="AU31" s="76">
        <f>SUM(AU8:AU30)</f>
        <v>0</v>
      </c>
      <c r="AV31" s="76">
        <f>SUM(AV8:AV30)</f>
        <v>12484</v>
      </c>
      <c r="AW31" s="76">
        <f>SUM(AW8:AW30)</f>
        <v>22</v>
      </c>
      <c r="AX31" s="73"/>
      <c r="AY31" s="73"/>
      <c r="AZ31" s="73"/>
      <c r="BA31" s="73"/>
    </row>
    <row r="32" spans="1:53" ht="15.75" customHeight="1" thickBot="1">
      <c r="A32" s="4" t="s">
        <v>19</v>
      </c>
      <c r="B32" s="77"/>
      <c r="C32" s="77"/>
      <c r="D32" s="94"/>
      <c r="E32" s="95">
        <f>E31*100/B31</f>
        <v>54.22138836772983</v>
      </c>
      <c r="F32" s="96">
        <f>F31*100/C31</f>
        <v>51.86251269895022</v>
      </c>
      <c r="G32" s="96">
        <f>G31*100/D31</f>
        <v>53.03764126093976</v>
      </c>
      <c r="H32" s="96">
        <f aca="true" t="shared" si="14" ref="H32:N32">H31*100/$O$31</f>
        <v>22.08336899768895</v>
      </c>
      <c r="I32" s="96">
        <f t="shared" si="14"/>
        <v>16.519729521527005</v>
      </c>
      <c r="J32" s="96">
        <f t="shared" si="14"/>
        <v>0.17974835230677053</v>
      </c>
      <c r="K32" s="96">
        <f t="shared" si="14"/>
        <v>0.16262946161088762</v>
      </c>
      <c r="L32" s="96">
        <f t="shared" si="14"/>
        <v>0.48788838483266284</v>
      </c>
      <c r="M32" s="96">
        <f t="shared" si="14"/>
        <v>14.07172815201575</v>
      </c>
      <c r="N32" s="96">
        <f t="shared" si="14"/>
        <v>46.49490713001798</v>
      </c>
      <c r="O32" s="96">
        <f>O31*100/G31</f>
        <v>93.58378724767702</v>
      </c>
      <c r="P32" s="100">
        <f>P31*100/$T$31</f>
        <v>1.281640499839795</v>
      </c>
      <c r="Q32" s="98">
        <f>Q31*100/$T$31</f>
        <v>5.134572252483179</v>
      </c>
      <c r="R32" s="99"/>
      <c r="S32" s="98">
        <f>S31*100/$T$31</f>
        <v>0</v>
      </c>
      <c r="T32" s="73"/>
      <c r="U32" s="73"/>
      <c r="V32" s="98">
        <f aca="true" t="shared" si="15" ref="V32:AN32">V31*100/$AO$31</f>
        <v>20.097069926298758</v>
      </c>
      <c r="W32" s="101">
        <f t="shared" si="15"/>
        <v>9.994607226316736</v>
      </c>
      <c r="X32" s="96">
        <f t="shared" si="15"/>
        <v>0.11684342980406255</v>
      </c>
      <c r="Y32" s="96">
        <f t="shared" si="15"/>
        <v>0.09886751752651447</v>
      </c>
      <c r="Z32" s="96">
        <f t="shared" si="15"/>
        <v>7.163401042602912</v>
      </c>
      <c r="AA32" s="96">
        <f t="shared" si="15"/>
        <v>0.1258313859428366</v>
      </c>
      <c r="AB32" s="96">
        <f t="shared" si="15"/>
        <v>0.1258313859428366</v>
      </c>
      <c r="AC32" s="96">
        <f t="shared" si="15"/>
        <v>0.3415423332734136</v>
      </c>
      <c r="AD32" s="96">
        <f t="shared" si="15"/>
        <v>10.767571454251303</v>
      </c>
      <c r="AE32" s="96">
        <f t="shared" si="15"/>
        <v>1.8515189645874528</v>
      </c>
      <c r="AF32" s="96">
        <f t="shared" si="15"/>
        <v>1.5728923242854576</v>
      </c>
      <c r="AG32" s="96">
        <f t="shared" si="15"/>
        <v>3.082868955599497</v>
      </c>
      <c r="AH32" s="96">
        <f t="shared" si="15"/>
        <v>5.788243753370484</v>
      </c>
      <c r="AI32" s="96">
        <f t="shared" si="15"/>
        <v>19.351069566780513</v>
      </c>
      <c r="AJ32" s="96">
        <f t="shared" si="15"/>
        <v>0.3415423332734136</v>
      </c>
      <c r="AK32" s="96">
        <f t="shared" si="15"/>
        <v>4.287255078195218</v>
      </c>
      <c r="AL32" s="96">
        <f t="shared" si="15"/>
        <v>0.3235664209958655</v>
      </c>
      <c r="AM32" s="96">
        <f t="shared" si="15"/>
        <v>13.194319611720294</v>
      </c>
      <c r="AN32" s="100">
        <f t="shared" si="15"/>
        <v>1.3751572892324286</v>
      </c>
      <c r="AO32" s="98">
        <f>AO31*100/G31</f>
        <v>89.12207625760973</v>
      </c>
      <c r="AP32" s="99"/>
      <c r="AQ32" s="99"/>
      <c r="AR32" s="98">
        <f>AR31*100/$G$31</f>
        <v>1.281640499839795</v>
      </c>
      <c r="AS32" s="101">
        <f>AS31*100/$G$31</f>
        <v>5.134572252483179</v>
      </c>
      <c r="AT32" s="96">
        <f>AT31*100/$G$31</f>
        <v>0</v>
      </c>
      <c r="AU32" s="97">
        <f>AU31*100/$G$31</f>
        <v>0</v>
      </c>
      <c r="AV32" s="99"/>
      <c r="AW32" s="71"/>
      <c r="AX32" s="74"/>
      <c r="AY32" s="74"/>
      <c r="AZ32" s="74"/>
      <c r="BA32" s="74"/>
    </row>
    <row r="33" ht="12.75" thickBot="1"/>
    <row r="34" spans="1:43" ht="15.75" customHeight="1" thickBot="1">
      <c r="A34" s="1" t="s">
        <v>20</v>
      </c>
      <c r="Q34" s="62">
        <f>+P31+Q31</f>
        <v>801</v>
      </c>
      <c r="R34" s="113">
        <v>1</v>
      </c>
      <c r="S34" s="111" t="s">
        <v>48</v>
      </c>
      <c r="T34" s="23"/>
      <c r="U34" s="23"/>
      <c r="V34" s="15"/>
      <c r="X34" s="118">
        <v>12</v>
      </c>
      <c r="Y34" s="108" t="s">
        <v>59</v>
      </c>
      <c r="Z34" s="23"/>
      <c r="AA34" s="23"/>
      <c r="AB34" s="15"/>
      <c r="AC34" s="11"/>
      <c r="AD34" s="11"/>
      <c r="AE34" s="11"/>
      <c r="AF34" s="11"/>
      <c r="AG34" s="11"/>
      <c r="AH34" s="11"/>
      <c r="AI34" s="56"/>
      <c r="AJ34" s="56"/>
      <c r="AK34" s="56"/>
      <c r="AL34" s="56"/>
      <c r="AM34" s="56"/>
      <c r="AO34" s="56"/>
      <c r="AP34" s="56"/>
      <c r="AQ34" s="56"/>
    </row>
    <row r="35" spans="1:42" ht="15.75" customHeight="1" thickBot="1">
      <c r="A35" s="12">
        <v>1</v>
      </c>
      <c r="B35" s="22" t="s">
        <v>41</v>
      </c>
      <c r="C35" s="14"/>
      <c r="D35" s="15"/>
      <c r="E35" s="56"/>
      <c r="R35" s="114">
        <v>2</v>
      </c>
      <c r="S35" s="108" t="s">
        <v>49</v>
      </c>
      <c r="T35" s="23"/>
      <c r="U35" s="23"/>
      <c r="V35" s="15"/>
      <c r="X35" s="119">
        <v>13</v>
      </c>
      <c r="Y35" s="108" t="s">
        <v>60</v>
      </c>
      <c r="Z35" s="23"/>
      <c r="AA35" s="23"/>
      <c r="AB35" s="24"/>
      <c r="AC35" s="11"/>
      <c r="AD35" s="11"/>
      <c r="AE35" s="71"/>
      <c r="AF35" s="11"/>
      <c r="AG35" s="11"/>
      <c r="AH35" s="11"/>
      <c r="AI35" s="56"/>
      <c r="AJ35" s="56"/>
      <c r="AK35" s="56"/>
      <c r="AL35" s="56"/>
      <c r="AM35" s="56"/>
      <c r="AO35" s="56"/>
      <c r="AP35" s="56"/>
    </row>
    <row r="36" spans="1:42" ht="15.75" customHeight="1" thickBot="1">
      <c r="A36" s="13">
        <v>2</v>
      </c>
      <c r="B36" s="22" t="s">
        <v>42</v>
      </c>
      <c r="C36" s="14"/>
      <c r="D36" s="15"/>
      <c r="E36" s="56"/>
      <c r="R36" s="114">
        <v>3</v>
      </c>
      <c r="S36" s="108" t="s">
        <v>50</v>
      </c>
      <c r="T36" s="23"/>
      <c r="U36" s="23"/>
      <c r="V36" s="24"/>
      <c r="X36" s="119">
        <v>14</v>
      </c>
      <c r="Y36" s="121" t="s">
        <v>36</v>
      </c>
      <c r="Z36" s="20"/>
      <c r="AA36" s="20"/>
      <c r="AB36" s="21"/>
      <c r="AC36" s="11"/>
      <c r="AD36" s="11"/>
      <c r="AE36" s="71"/>
      <c r="AF36" s="11"/>
      <c r="AG36" s="11"/>
      <c r="AH36" s="11"/>
      <c r="AI36" s="56"/>
      <c r="AJ36" s="56"/>
      <c r="AK36" s="56"/>
      <c r="AL36" s="56"/>
      <c r="AM36" s="56"/>
      <c r="AO36" s="56"/>
      <c r="AP36" s="56"/>
    </row>
    <row r="37" spans="1:43" ht="15.75" customHeight="1" thickBot="1">
      <c r="A37" s="13">
        <v>3</v>
      </c>
      <c r="B37" s="22" t="s">
        <v>43</v>
      </c>
      <c r="C37" s="14"/>
      <c r="D37" s="15"/>
      <c r="E37" s="56"/>
      <c r="R37" s="115">
        <v>4</v>
      </c>
      <c r="S37" s="108" t="s">
        <v>51</v>
      </c>
      <c r="T37" s="23"/>
      <c r="U37" s="23"/>
      <c r="V37" s="15"/>
      <c r="X37" s="120">
        <v>15</v>
      </c>
      <c r="Y37" s="124" t="s">
        <v>61</v>
      </c>
      <c r="Z37" s="16"/>
      <c r="AA37" s="16"/>
      <c r="AB37" s="17"/>
      <c r="AC37" s="11"/>
      <c r="AD37" s="11"/>
      <c r="AE37" s="71"/>
      <c r="AF37" s="11"/>
      <c r="AG37" s="11"/>
      <c r="AH37" s="11"/>
      <c r="AI37" s="56"/>
      <c r="AJ37" s="56"/>
      <c r="AK37" s="56"/>
      <c r="AL37" s="56"/>
      <c r="AM37" s="56"/>
      <c r="AO37" s="56"/>
      <c r="AP37" s="56"/>
      <c r="AQ37" s="56"/>
    </row>
    <row r="38" spans="1:43" ht="15.75" customHeight="1" thickBot="1">
      <c r="A38" s="13">
        <v>4</v>
      </c>
      <c r="B38" s="22" t="s">
        <v>44</v>
      </c>
      <c r="C38" s="14"/>
      <c r="D38" s="15"/>
      <c r="E38" s="56"/>
      <c r="F38" s="56"/>
      <c r="G38" s="56"/>
      <c r="H38" s="56"/>
      <c r="I38" s="56"/>
      <c r="R38" s="115">
        <v>5</v>
      </c>
      <c r="S38" s="108" t="s">
        <v>52</v>
      </c>
      <c r="T38" s="23"/>
      <c r="U38" s="23"/>
      <c r="V38" s="15"/>
      <c r="X38" s="112">
        <v>16</v>
      </c>
      <c r="Y38" s="108" t="s">
        <v>62</v>
      </c>
      <c r="Z38" s="23"/>
      <c r="AA38" s="23"/>
      <c r="AB38" s="15"/>
      <c r="AC38" s="56"/>
      <c r="AE38" s="11"/>
      <c r="AF38" s="11"/>
      <c r="AG38" s="11"/>
      <c r="AH38" s="11"/>
      <c r="AI38" s="56"/>
      <c r="AJ38" s="56"/>
      <c r="AK38" s="56"/>
      <c r="AL38" s="56"/>
      <c r="AM38" s="56"/>
      <c r="AO38" s="56"/>
      <c r="AP38" s="56"/>
      <c r="AQ38" s="56"/>
    </row>
    <row r="39" spans="1:35" ht="12.75" thickBot="1">
      <c r="A39" s="79">
        <v>5</v>
      </c>
      <c r="B39" s="105" t="s">
        <v>45</v>
      </c>
      <c r="C39" s="106"/>
      <c r="D39" s="107"/>
      <c r="R39" s="115">
        <v>6</v>
      </c>
      <c r="S39" s="108" t="s">
        <v>53</v>
      </c>
      <c r="T39" s="23"/>
      <c r="U39" s="23"/>
      <c r="V39" s="15"/>
      <c r="X39" s="112">
        <v>17</v>
      </c>
      <c r="Y39" s="121" t="s">
        <v>63</v>
      </c>
      <c r="Z39" s="23"/>
      <c r="AA39" s="23"/>
      <c r="AB39" s="15"/>
      <c r="AE39" s="56"/>
      <c r="AF39" s="56"/>
      <c r="AG39" s="56"/>
      <c r="AH39" s="56"/>
      <c r="AI39" s="56"/>
    </row>
    <row r="40" spans="1:35" ht="12.75" thickBot="1">
      <c r="A40" s="80">
        <v>6</v>
      </c>
      <c r="B40" s="105" t="s">
        <v>46</v>
      </c>
      <c r="C40" s="106"/>
      <c r="D40" s="107"/>
      <c r="R40" s="116">
        <v>7</v>
      </c>
      <c r="S40" s="108" t="s">
        <v>54</v>
      </c>
      <c r="T40" s="109"/>
      <c r="U40" s="109"/>
      <c r="V40" s="110"/>
      <c r="X40" s="116">
        <v>18</v>
      </c>
      <c r="Y40" s="108" t="s">
        <v>64</v>
      </c>
      <c r="Z40" s="109"/>
      <c r="AA40" s="109"/>
      <c r="AB40" s="110"/>
      <c r="AE40" s="56"/>
      <c r="AF40" s="56"/>
      <c r="AG40" s="56"/>
      <c r="AH40" s="56"/>
      <c r="AI40" s="56"/>
    </row>
    <row r="41" spans="1:35" ht="12.75" thickBot="1">
      <c r="A41" s="78">
        <v>7</v>
      </c>
      <c r="B41" s="108" t="s">
        <v>47</v>
      </c>
      <c r="C41" s="109"/>
      <c r="D41" s="110"/>
      <c r="R41" s="116">
        <v>8</v>
      </c>
      <c r="S41" s="108" t="s">
        <v>55</v>
      </c>
      <c r="T41" s="109"/>
      <c r="U41" s="109"/>
      <c r="V41" s="110"/>
      <c r="X41" s="116">
        <v>19</v>
      </c>
      <c r="Y41" s="108" t="s">
        <v>65</v>
      </c>
      <c r="Z41" s="109"/>
      <c r="AA41" s="109"/>
      <c r="AB41" s="110"/>
      <c r="AE41" s="11"/>
      <c r="AF41" s="11"/>
      <c r="AG41" s="11"/>
      <c r="AH41" s="11"/>
      <c r="AI41" s="56"/>
    </row>
    <row r="42" spans="18:35" ht="12.75" thickBot="1">
      <c r="R42" s="117">
        <v>9</v>
      </c>
      <c r="S42" s="121" t="s">
        <v>56</v>
      </c>
      <c r="T42" s="122"/>
      <c r="U42" s="122"/>
      <c r="V42" s="123"/>
      <c r="X42" s="56"/>
      <c r="Y42" s="56"/>
      <c r="Z42" s="56"/>
      <c r="AA42" s="56"/>
      <c r="AB42" s="56"/>
      <c r="AE42" s="56"/>
      <c r="AF42" s="56"/>
      <c r="AG42" s="56"/>
      <c r="AH42" s="56"/>
      <c r="AI42" s="56"/>
    </row>
    <row r="43" spans="18:35" ht="12.75" thickBot="1">
      <c r="R43" s="116">
        <v>10</v>
      </c>
      <c r="S43" s="108" t="s">
        <v>57</v>
      </c>
      <c r="T43" s="109"/>
      <c r="U43" s="109"/>
      <c r="V43" s="110"/>
      <c r="X43" s="11"/>
      <c r="Y43" s="11"/>
      <c r="AA43" s="11"/>
      <c r="AE43" s="11"/>
      <c r="AF43" s="11"/>
      <c r="AG43" s="11"/>
      <c r="AH43" s="11"/>
      <c r="AI43" s="56"/>
    </row>
    <row r="44" spans="18:35" ht="12.75" thickBot="1">
      <c r="R44" s="116">
        <v>11</v>
      </c>
      <c r="S44" s="108" t="s">
        <v>58</v>
      </c>
      <c r="T44" s="109"/>
      <c r="U44" s="109"/>
      <c r="V44" s="110"/>
      <c r="X44" s="11"/>
      <c r="Y44" s="11"/>
      <c r="Z44" s="11"/>
      <c r="AA44" s="11"/>
      <c r="AE44" s="11"/>
      <c r="AF44" s="11"/>
      <c r="AG44" s="11"/>
      <c r="AH44" s="56"/>
      <c r="AI44" s="56"/>
    </row>
    <row r="45" spans="18:35" ht="12.75" thickBot="1">
      <c r="R45" s="74"/>
      <c r="S45" s="134" t="s">
        <v>89</v>
      </c>
      <c r="T45" s="56"/>
      <c r="U45" s="11"/>
      <c r="V45" s="56"/>
      <c r="X45" s="11"/>
      <c r="Y45" s="11"/>
      <c r="Z45" s="11"/>
      <c r="AA45" s="11"/>
      <c r="AE45" s="11"/>
      <c r="AF45" s="11"/>
      <c r="AG45" s="11"/>
      <c r="AH45" s="56"/>
      <c r="AI45" s="56"/>
    </row>
    <row r="46" spans="19:34" ht="12.75" thickBot="1">
      <c r="S46" s="133" t="s">
        <v>66</v>
      </c>
      <c r="V46" s="134" t="s">
        <v>83</v>
      </c>
      <c r="X46" s="134" t="s">
        <v>90</v>
      </c>
      <c r="Z46" s="134" t="s">
        <v>91</v>
      </c>
      <c r="AB46" s="134" t="s">
        <v>92</v>
      </c>
      <c r="AD46" s="134" t="s">
        <v>93</v>
      </c>
      <c r="AE46" s="11"/>
      <c r="AF46" s="134" t="s">
        <v>90</v>
      </c>
      <c r="AG46" s="56"/>
      <c r="AH46" s="56"/>
    </row>
    <row r="47" spans="19:40" ht="18.75">
      <c r="S47" s="129">
        <f>+V31</f>
        <v>2236</v>
      </c>
      <c r="V47" s="57" t="s">
        <v>82</v>
      </c>
      <c r="W47" s="70"/>
      <c r="X47" s="57" t="s">
        <v>84</v>
      </c>
      <c r="Z47" s="57" t="s">
        <v>85</v>
      </c>
      <c r="AB47" s="57" t="s">
        <v>86</v>
      </c>
      <c r="AD47" s="57" t="s">
        <v>87</v>
      </c>
      <c r="AE47" s="70"/>
      <c r="AF47" s="57" t="s">
        <v>88</v>
      </c>
      <c r="AG47" s="70"/>
      <c r="AH47" s="70"/>
      <c r="AI47" s="70"/>
      <c r="AJ47" s="70"/>
      <c r="AK47" s="70"/>
      <c r="AL47" s="70"/>
      <c r="AM47" s="70"/>
      <c r="AN47" s="70"/>
    </row>
    <row r="48" spans="19:40" ht="18.75">
      <c r="S48" s="128"/>
      <c r="T48" s="130"/>
      <c r="U48" s="131"/>
      <c r="V48" s="129">
        <f>+W31+X31+Y31+Z31</f>
        <v>1933</v>
      </c>
      <c r="W48" s="132"/>
      <c r="X48" s="129">
        <f>+AA31</f>
        <v>14</v>
      </c>
      <c r="Y48" s="130"/>
      <c r="Z48" s="129">
        <f>+AB31</f>
        <v>14</v>
      </c>
      <c r="AA48" s="130"/>
      <c r="AB48" s="129">
        <f>+AC31</f>
        <v>38</v>
      </c>
      <c r="AC48" s="130"/>
      <c r="AD48" s="129">
        <f>+AD31+AE31+AF31</f>
        <v>1579</v>
      </c>
      <c r="AE48" s="70"/>
      <c r="AF48" s="69">
        <f>+AG31+AH31+AI31+AJ31+AK31+AL31+AM31+AN31</f>
        <v>5312</v>
      </c>
      <c r="AG48" s="70"/>
      <c r="AH48" s="70"/>
      <c r="AI48" s="70"/>
      <c r="AJ48" s="70"/>
      <c r="AK48" s="70"/>
      <c r="AL48" s="70"/>
      <c r="AM48" s="70"/>
      <c r="AN48" s="70"/>
    </row>
  </sheetData>
  <sheetProtection/>
  <printOptions/>
  <pageMargins left="0" right="0" top="0" bottom="0" header="0.5118110236220472" footer="0.5118110236220472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rleone</cp:lastModifiedBy>
  <cp:lastPrinted>2015-06-01T07:55:58Z</cp:lastPrinted>
  <dcterms:created xsi:type="dcterms:W3CDTF">2000-03-05T10:52:35Z</dcterms:created>
  <dcterms:modified xsi:type="dcterms:W3CDTF">2015-06-01T07:56:49Z</dcterms:modified>
  <cp:category/>
  <cp:version/>
  <cp:contentType/>
  <cp:contentStatus/>
</cp:coreProperties>
</file>